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10" windowHeight="6900" tabRatio="781" activeTab="0"/>
  </bookViews>
  <sheets>
    <sheet name="Обяснителна записка" sheetId="1" r:id="rId1"/>
    <sheet name="Приложение № 1" sheetId="2" r:id="rId2"/>
    <sheet name="Приложение № 2" sheetId="3" r:id="rId3"/>
    <sheet name="Приложение № 3" sheetId="4" r:id="rId4"/>
    <sheet name="Приложение № 4" sheetId="5" r:id="rId5"/>
    <sheet name="Приложение № 5" sheetId="6" r:id="rId6"/>
    <sheet name="Приложение № 6" sheetId="7" r:id="rId7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<sst xmlns="http://schemas.openxmlformats.org/spreadsheetml/2006/main" count="519" uniqueCount="442">
  <si>
    <t>ОБЯСНИТЕЛНА ЗАПИСКА</t>
  </si>
  <si>
    <t>Към отчета за касово изпълнение на бюджета към 31.12.2013 г. на Община Брусарци</t>
  </si>
  <si>
    <t>ПРИХОДИ</t>
  </si>
  <si>
    <t xml:space="preserve">             Първоначалният бюджет  на Община Брусарци за 2013 г. приет с решение на Общински съвет гр. Брусарци възлиза на 2 562 883 лв. в приход и разход. Към 31.12.2013 г. в резултат на изпълнение на нормативни актове въз основа на писма от Министерство на  финансите и други ведомства са извършени корекции на бюджета на общината. Приходите и разходите по план са увеличени с 412 874 лв., които са отразени в съответните функции, дейности и параграфи и към 31.12.2013 г. бюджета на общината е в размер на 2 975 757 лв. в приход и разход.</t>
  </si>
  <si>
    <t>Аналитично изпълнението на плана за приходите по бюджета 31.12.2013 г. е както следва</t>
  </si>
  <si>
    <t>─</t>
  </si>
  <si>
    <t>субсидия за държавни дейности</t>
  </si>
  <si>
    <t>целеви трансфери</t>
  </si>
  <si>
    <t>субсидия за капиталови разходи</t>
  </si>
  <si>
    <t xml:space="preserve">трансфери по </t>
  </si>
  <si>
    <t>собствени приходи на училища</t>
  </si>
  <si>
    <t>средства на училищата по ОП</t>
  </si>
  <si>
    <t>преходен остатък на 01.01.2013</t>
  </si>
  <si>
    <t>наличност на 31.12.2013</t>
  </si>
  <si>
    <t>субсидия за минали години</t>
  </si>
  <si>
    <t>Приходи за финансиране на местни дейности:</t>
  </si>
  <si>
    <t>Приходи за финансиране на делегираните от държавата дейности:</t>
  </si>
  <si>
    <t>данъчни приходи</t>
  </si>
  <si>
    <t>неданъчни приходи</t>
  </si>
  <si>
    <t>обща изравнителна субсидия</t>
  </si>
  <si>
    <t>предоставени трансфери по чл.71 е от ЗОУ</t>
  </si>
  <si>
    <t>предоставени трансфери по ОП Пазачи</t>
  </si>
  <si>
    <t>предоставен заем за извънбюджетни сметки</t>
  </si>
  <si>
    <t>усвоен заем от Фонд Флаг</t>
  </si>
  <si>
    <t>РАЗХОДИ</t>
  </si>
  <si>
    <t>Разходната част на общинския бюджет към 31.12.2013 г. възлиза на 2 853 539 лв.,в т. ч.:</t>
  </si>
  <si>
    <t>Разходи за държавни дейности</t>
  </si>
  <si>
    <t>Разходи за местни дейности</t>
  </si>
  <si>
    <t>Капиталови разходи</t>
  </si>
  <si>
    <t>Приложение № 1</t>
  </si>
  <si>
    <t xml:space="preserve">                                                                               Наименование  на приходите</t>
  </si>
  <si>
    <t xml:space="preserve">             Пара-    граф</t>
  </si>
  <si>
    <t xml:space="preserve">                   Начален план</t>
  </si>
  <si>
    <t xml:space="preserve">                Уточнен план</t>
  </si>
  <si>
    <t xml:space="preserve">                          Отчет
</t>
  </si>
  <si>
    <t>ПРИХОДИ С ОБЩИНСКИ ХАРАКТЕР</t>
  </si>
  <si>
    <t>I. ДАНЪЧНИ И НЕДАНЪЧНИ ПРИХОДИ</t>
  </si>
  <si>
    <t>1.    Данъчни приходи</t>
  </si>
  <si>
    <t>1.1. Данък върху доходите на физически лица</t>
  </si>
  <si>
    <t>01 00</t>
  </si>
  <si>
    <t>1.1.1. Окончателен годишен /патентен/ данък</t>
  </si>
  <si>
    <t>01 03</t>
  </si>
  <si>
    <t>1.2. Имуществени данъци</t>
  </si>
  <si>
    <t>13 00</t>
  </si>
  <si>
    <t>1.2.1. Данък върху недвижими имоти</t>
  </si>
  <si>
    <t>13 01</t>
  </si>
  <si>
    <t>1.2.2. Данък върху превозните средства</t>
  </si>
  <si>
    <t>13 03</t>
  </si>
  <si>
    <t>1.2.3. Данък дарения и възмезден начин</t>
  </si>
  <si>
    <t>13 04</t>
  </si>
  <si>
    <t xml:space="preserve">1.3. Други данъци /недобори/ </t>
  </si>
  <si>
    <t>20 00</t>
  </si>
  <si>
    <t>2. Неданъчни приходи</t>
  </si>
  <si>
    <t>2.1. Приходи и доходи от собственост</t>
  </si>
  <si>
    <t>24 00</t>
  </si>
  <si>
    <t>2.1.1. Приходи от услуги</t>
  </si>
  <si>
    <t>24 04</t>
  </si>
  <si>
    <t>2.1.2. Приходи от наеми на имущество</t>
  </si>
  <si>
    <t>24 05</t>
  </si>
  <si>
    <t>2.1.3. Приходи от наеми на земя</t>
  </si>
  <si>
    <t>24 06</t>
  </si>
  <si>
    <t>2.1.4. Приходи от дивиденти</t>
  </si>
  <si>
    <t>24 07</t>
  </si>
  <si>
    <t>2.1.5. Приходи от лихви банк.см-и</t>
  </si>
  <si>
    <t>24 08</t>
  </si>
  <si>
    <t>2.1.6.Приходи от лихви по срочни депозити</t>
  </si>
  <si>
    <t>24 09</t>
  </si>
  <si>
    <t>2.2. Общински такси</t>
  </si>
  <si>
    <t>27 00</t>
  </si>
  <si>
    <t>2.2.1. За ползване на детски градини</t>
  </si>
  <si>
    <t>27 01</t>
  </si>
  <si>
    <t>2.2.2. За ползване на детски ясли</t>
  </si>
  <si>
    <t>27 02</t>
  </si>
  <si>
    <t>2.2.2. За домашен социален патронаж</t>
  </si>
  <si>
    <t>27 04</t>
  </si>
  <si>
    <t>2.2.3. За пазари, тържища и други</t>
  </si>
  <si>
    <t>27 05</t>
  </si>
  <si>
    <t>2.2.4. За битови отпадъци</t>
  </si>
  <si>
    <t>27 07</t>
  </si>
  <si>
    <t>2.2.6. За общежития в образованието</t>
  </si>
  <si>
    <t>27 08</t>
  </si>
  <si>
    <t>2.2.5. За технически услуги</t>
  </si>
  <si>
    <t>27 10</t>
  </si>
  <si>
    <t>2.2.6. За административни услуги</t>
  </si>
  <si>
    <t>27 11</t>
  </si>
  <si>
    <t>2.2.9. За откупуване на гробни места</t>
  </si>
  <si>
    <t>27 15</t>
  </si>
  <si>
    <t>2.2.7. За притежаване на куче</t>
  </si>
  <si>
    <t>27 17</t>
  </si>
  <si>
    <t>2.2.8. Други общински такси</t>
  </si>
  <si>
    <t>27 29</t>
  </si>
  <si>
    <t>2.3. Глоби, санкции, наказателни лихви</t>
  </si>
  <si>
    <t>28 00</t>
  </si>
  <si>
    <t>2.4. Други неданъчни приходи</t>
  </si>
  <si>
    <t>36 00</t>
  </si>
  <si>
    <t>2.5. Събран и внесен ДДС и други данъци</t>
  </si>
  <si>
    <t>37 00</t>
  </si>
  <si>
    <t>2.5.1. Внесен данък върху приходи</t>
  </si>
  <si>
    <t>37 02</t>
  </si>
  <si>
    <t>2.6. Приходи от продажба на общинско имущество</t>
  </si>
  <si>
    <t>40 00</t>
  </si>
  <si>
    <t>2.6.1. От продажби на ДМА</t>
  </si>
  <si>
    <t>40 22</t>
  </si>
  <si>
    <t>2.6.2. От продажби на НДА</t>
  </si>
  <si>
    <t>40 30</t>
  </si>
  <si>
    <t>2.6.3. От продажба на земя</t>
  </si>
  <si>
    <t>40 40</t>
  </si>
  <si>
    <t xml:space="preserve">2.6. Приходи от концесии </t>
  </si>
  <si>
    <t>41 00</t>
  </si>
  <si>
    <t>2.8. Помощи, дарения и други</t>
  </si>
  <si>
    <t>45 00</t>
  </si>
  <si>
    <t>2.9. Помощи, дарения  от чужбина</t>
  </si>
  <si>
    <t>46 00</t>
  </si>
  <si>
    <t>ІІ. ВЗАИМООТНОШЕНИЯ С ЦБ</t>
  </si>
  <si>
    <t>31 00</t>
  </si>
  <si>
    <t>31 12</t>
  </si>
  <si>
    <t>31 13</t>
  </si>
  <si>
    <t>31 18</t>
  </si>
  <si>
    <t xml:space="preserve">ІІІ. ТРАНСФЕРИ </t>
  </si>
  <si>
    <t>1. Трансфери м/у бюджетни сметки</t>
  </si>
  <si>
    <t>61 00</t>
  </si>
  <si>
    <t xml:space="preserve">1.1. Получени трансфери /+/ </t>
  </si>
  <si>
    <t>61 01</t>
  </si>
  <si>
    <t>1.2. Предоставени трансфери /-/</t>
  </si>
  <si>
    <t>61 02</t>
  </si>
  <si>
    <t>ІV. ВРЕМЕННИ БЕЗЛИХВЕНИ ЗАЕМИ</t>
  </si>
  <si>
    <t>1.Временни безлихв.заеми между бюдж. и извънбюдж. см.</t>
  </si>
  <si>
    <t>76 00</t>
  </si>
  <si>
    <t xml:space="preserve">V. ОПЕРАЦИИ С ФИНАНСОВИ АКТИВИ </t>
  </si>
  <si>
    <t>1. Придобиване на дялове , акции и съучастия</t>
  </si>
  <si>
    <t>70 00</t>
  </si>
  <si>
    <t>2. Предоставена временна финансова помощ</t>
  </si>
  <si>
    <t>72 00</t>
  </si>
  <si>
    <t>1. Обща субсидия за държавни дейности</t>
  </si>
  <si>
    <t>31 11</t>
  </si>
  <si>
    <t>5. Други целеви трансфери от ЦБ</t>
  </si>
  <si>
    <t>31 28</t>
  </si>
  <si>
    <t>6. Субсидии за минали години от ЦБ</t>
  </si>
  <si>
    <t>1.3 Трансфери от МТСП по прогр. за осиг. на заетост</t>
  </si>
  <si>
    <t>61 05</t>
  </si>
  <si>
    <t>88 00</t>
  </si>
  <si>
    <t>3. Преходен остатък от 2012г.</t>
  </si>
  <si>
    <t xml:space="preserve">                     </t>
  </si>
  <si>
    <r>
      <t xml:space="preserve">                        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</t>
    </r>
  </si>
  <si>
    <t>2.7.Текущи дарения и помощи</t>
  </si>
  <si>
    <t>45 01</t>
  </si>
  <si>
    <t>2. Трансфери за местни дейности</t>
  </si>
  <si>
    <t>3. Целева субсидия за капиталови разходи</t>
  </si>
  <si>
    <t>4. Други целеви трансфери от ЦБ</t>
  </si>
  <si>
    <t>1. Заеми от други банки в страната - /нето/</t>
  </si>
  <si>
    <t>2. Временно съхранявани средства и средства на разпореждане - /нето/</t>
  </si>
  <si>
    <t>4. Наличност в края на 12.2013г.</t>
  </si>
  <si>
    <t>Общо  приходи /І + ІІ + ІІІ + ІV + V/</t>
  </si>
  <si>
    <t>на Община Брусарци за  2013 година</t>
  </si>
  <si>
    <t>Наименование</t>
  </si>
  <si>
    <t>ОТЧЕТ</t>
  </si>
  <si>
    <r>
      <t xml:space="preserve"> </t>
    </r>
    <r>
      <rPr>
        <b/>
        <sz val="14"/>
        <rFont val="Times New Roman"/>
        <family val="1"/>
      </rPr>
      <t>за изпълнение на приходите</t>
    </r>
  </si>
  <si>
    <t xml:space="preserve">                       ОТЧЕТ</t>
  </si>
  <si>
    <t>§§ 31-11</t>
  </si>
  <si>
    <t>§§ 31-13</t>
  </si>
  <si>
    <t>§§ 31-18</t>
  </si>
  <si>
    <t>§§ 31-28</t>
  </si>
  <si>
    <t>§§ 31-40</t>
  </si>
  <si>
    <t>§§ 61-00</t>
  </si>
  <si>
    <t>§§ 88-03</t>
  </si>
  <si>
    <t>§§ 61-02</t>
  </si>
  <si>
    <t>§§ 76-00</t>
  </si>
  <si>
    <t>§§ 83-71</t>
  </si>
  <si>
    <t>ВСИЧКО ТРАНСФЕРИ:</t>
  </si>
  <si>
    <t>Получ.(пред.)врем.безл.заеми от/за ЦБ(+/-)</t>
  </si>
  <si>
    <t>- получени заеми (+)</t>
  </si>
  <si>
    <t>- погасени заеми (-)</t>
  </si>
  <si>
    <t>Врем.безл.заеми м/у бюджетни с/ки (нето)</t>
  </si>
  <si>
    <t>Врем.безл.заеми м/у бюдж.и извънб.с/ки</t>
  </si>
  <si>
    <t>ВСИЧКО ВРЕМЕННИ БЕЗЛИХВЕНИ ЗАЕМИ:</t>
  </si>
  <si>
    <t>88-03</t>
  </si>
  <si>
    <t>Депозити и средства по сметки (нето)(+/-)</t>
  </si>
  <si>
    <t>01-00</t>
  </si>
  <si>
    <t>02-00</t>
  </si>
  <si>
    <t>05-00</t>
  </si>
  <si>
    <t>10-00</t>
  </si>
  <si>
    <t>51-54</t>
  </si>
  <si>
    <t xml:space="preserve">ВСИЧКО РАЗХОДИ ПО БЮДЖЕТА </t>
  </si>
  <si>
    <t>ОП Развитие на човешките ресурси</t>
  </si>
  <si>
    <t>3.ОУ П.Р.Славейков с проект BG051P001-4.2.05</t>
  </si>
  <si>
    <t>4.ОУ П.К.Яворов с проект      BG051P001-4.2.01</t>
  </si>
  <si>
    <t>1. Нов избор за развитие и реализация</t>
  </si>
  <si>
    <t>2. Подкрепа за достоен живот</t>
  </si>
  <si>
    <t>3. Ново начало от образование към заетост</t>
  </si>
  <si>
    <t>ОП Регионално развитие</t>
  </si>
  <si>
    <t xml:space="preserve">Изграждане и укрепване  на инфраструктура за </t>
  </si>
  <si>
    <t xml:space="preserve">предотвратяване на наводнения и заливане на </t>
  </si>
  <si>
    <t xml:space="preserve">територия в рамките на регулацията на с.Смирненски, </t>
  </si>
  <si>
    <t>община Брусарци, област Монтана</t>
  </si>
  <si>
    <t>Лихви</t>
  </si>
  <si>
    <t>24-08</t>
  </si>
  <si>
    <t>СОБСТВЕНИ ПРИХОДИ</t>
  </si>
  <si>
    <t>ТРАНСФЕРИ</t>
  </si>
  <si>
    <t>ВРЕМЕННИ БЕЗЛИХВЕНИ ЗАЕМИ</t>
  </si>
  <si>
    <t>ВСИЧКО ПРИХОДИ</t>
  </si>
  <si>
    <t xml:space="preserve">ВСИЧКО ПРИХОДИ ПО БЮДЖЕТА </t>
  </si>
  <si>
    <t xml:space="preserve">Образование </t>
  </si>
  <si>
    <t xml:space="preserve">- Запл. и възнагр. за персонала </t>
  </si>
  <si>
    <t xml:space="preserve">- Други възнагр. </t>
  </si>
  <si>
    <t xml:space="preserve">- Осиг. вноски </t>
  </si>
  <si>
    <t xml:space="preserve">- Издръжка </t>
  </si>
  <si>
    <t xml:space="preserve">- Останали текущи р-ди </t>
  </si>
  <si>
    <t>40-46</t>
  </si>
  <si>
    <t xml:space="preserve">- Капиталови разходи  </t>
  </si>
  <si>
    <t xml:space="preserve">Соц. осигуряване, подпомагане и грижи </t>
  </si>
  <si>
    <t xml:space="preserve">Жил.стр., благоустр., комун.ст-во и ок.среда </t>
  </si>
  <si>
    <t>общо</t>
  </si>
  <si>
    <t>РАЗХОДИ ПО ФУНКЦИИ</t>
  </si>
  <si>
    <t xml:space="preserve">Трансфери(субсидии,вн.)м/у бюдж.с/ки </t>
  </si>
  <si>
    <t xml:space="preserve">Врем. съхр. ср-ва и ср-ва на разпореж. </t>
  </si>
  <si>
    <t xml:space="preserve">наличн. в края на периода </t>
  </si>
  <si>
    <t>остатък от предходен период</t>
  </si>
  <si>
    <t>Подобряване на площадни пространства за отдих в с. Василовци, с. Дондуково, с. Киселево общ. Брусарци</t>
  </si>
  <si>
    <t>Програма за развитие на селските райони</t>
  </si>
  <si>
    <t>Образование в т.ч. :</t>
  </si>
  <si>
    <t>Соц. осигуряване, подпомагане и грижи в т.ч. :</t>
  </si>
  <si>
    <t>Годишен отчет за сметките за средствата от ЕС</t>
  </si>
  <si>
    <t>на Община Брусарци  за 2013 г.</t>
  </si>
  <si>
    <t>Приложение № 3</t>
  </si>
  <si>
    <t xml:space="preserve"> на разходите по параграфи </t>
  </si>
  <si>
    <t>подпа-</t>
  </si>
  <si>
    <t>раграфи</t>
  </si>
  <si>
    <t>на разхода по параграфи</t>
  </si>
  <si>
    <t>01-00  Заплати и възнаграждения за персонала, нает по трудови и служебни пр-я</t>
  </si>
  <si>
    <t>заплати и възнаграждения на персонала нает по трудови правоотношения</t>
  </si>
  <si>
    <t>заплати и възнаграждения на персонала нает по служебни правоотношения</t>
  </si>
  <si>
    <t>02-00  Други възнаграждения и плащания за персонала</t>
  </si>
  <si>
    <t xml:space="preserve">за нещатен персонал нает по трудови правоотношения </t>
  </si>
  <si>
    <t>за персонала по извънтрудови правоотношения</t>
  </si>
  <si>
    <t>изплатени суми от СБКО за облекло и други на персонала, с характер на възнаграждение</t>
  </si>
  <si>
    <t>обезщетения за персонала, с характер на възнаграждение</t>
  </si>
  <si>
    <t>другиплащания и възнаграждения</t>
  </si>
  <si>
    <t>05-00  'Задължителни осигурителни вноски от работодатели</t>
  </si>
  <si>
    <t>осигурителни вноски от работодатели за Държавното обществено осигуряване (ДОО)</t>
  </si>
  <si>
    <t>осигурителни вноски от работодатели за Учителския пенсионен фонд (УПФ)</t>
  </si>
  <si>
    <t>здравно-осигурителни вноски от работодатели</t>
  </si>
  <si>
    <t>вноски за допълнително задължително осигуряване от работодатели</t>
  </si>
  <si>
    <t>10-00  Издръжка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</si>
  <si>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</si>
  <si>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</si>
  <si>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</si>
  <si>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</si>
  <si>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</si>
  <si>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разходи за външни услуги</t>
  </si>
  <si>
    <t>Текущ ремонт</t>
  </si>
  <si>
    <t>командировки в страната</t>
  </si>
  <si>
    <t>разходи за застраховки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</si>
  <si>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</si>
  <si>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</si>
  <si>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t>22-00  Разходи за лихви по заеми от страната</t>
  </si>
  <si>
    <t>Разходи за лихви по други заеми от страната</t>
  </si>
  <si>
    <t>40-00  Стипендии</t>
  </si>
  <si>
    <t>42-00  Текущи трансфери, обезщетения и помощи за домакинствата</t>
  </si>
  <si>
    <r>
      <t xml:space="preserve">обезщетения и помощи по </t>
    </r>
    <r>
      <rPr>
        <sz val="10"/>
        <rFont val="Times New Roman CYR"/>
        <family val="0"/>
      </rPr>
      <t>решение на общинския съвет</t>
    </r>
  </si>
  <si>
    <t>45-00Субсидии на организации с нестопанска цел</t>
  </si>
  <si>
    <t>46-00  Разходи за членски внос и участие в нетърговски организации и дейности</t>
  </si>
  <si>
    <t>51-00  Основен ремонт на дълготрайни материални активи</t>
  </si>
  <si>
    <t>52-00  Придобиване на дълготрайни материални активи</t>
  </si>
  <si>
    <t>придобиване на друго оборудване, машини и съоръжения</t>
  </si>
  <si>
    <t>придобиване на стопански инвентар</t>
  </si>
  <si>
    <t>53-00  Придобиване на нематериални дълготрайни активи</t>
  </si>
  <si>
    <t>придобиване на други нематериални дълготрайни активи</t>
  </si>
  <si>
    <t>54-00  Придобиване на земя</t>
  </si>
  <si>
    <t>97-00  Резерв за непредвидени и неотложни разходи</t>
  </si>
  <si>
    <t>ОБЩО РАЗХОДИ РЕКАПИТУЛАЦИЯ</t>
  </si>
  <si>
    <t xml:space="preserve">                                         </t>
  </si>
  <si>
    <t>на Община Брусарци за 2013г.</t>
  </si>
  <si>
    <t>Отчет</t>
  </si>
  <si>
    <t>14-14</t>
  </si>
  <si>
    <t>Учебници и научно-изслед. Разходи</t>
  </si>
  <si>
    <t>Платени данъци, мита и такси</t>
  </si>
  <si>
    <t>42-19</t>
  </si>
  <si>
    <t>други текущи трансфери за домакинства</t>
  </si>
  <si>
    <t>43-00  Субсидии за нефинансови предприятия за текуща дейност</t>
  </si>
  <si>
    <t>52-06</t>
  </si>
  <si>
    <t>инфраструкторни обекти</t>
  </si>
  <si>
    <t>53-01</t>
  </si>
  <si>
    <t>програмни продукти</t>
  </si>
  <si>
    <t>10-40</t>
  </si>
  <si>
    <t>51-01</t>
  </si>
  <si>
    <t>компютри и хардуер</t>
  </si>
  <si>
    <t>Приложение № 2</t>
  </si>
  <si>
    <t xml:space="preserve"> на разходите по  функции и дейности </t>
  </si>
  <si>
    <t xml:space="preserve">В с и ч к о
</t>
  </si>
  <si>
    <t>на разхода по функции и дейности</t>
  </si>
  <si>
    <t>1. ОБЩИ ДЪРЖАВНИ СЛУЖБИ</t>
  </si>
  <si>
    <t xml:space="preserve">122 Общинска администрация </t>
  </si>
  <si>
    <t xml:space="preserve">123 Общински Съвет   </t>
  </si>
  <si>
    <t>2. ОТБРАНА И СИГУРНОСТ</t>
  </si>
  <si>
    <t xml:space="preserve">282 Др.д/сти по отбрана </t>
  </si>
  <si>
    <t xml:space="preserve">239 Др.д/сти по вътрешна сигурност </t>
  </si>
  <si>
    <t>285 Добров.формирования за защита при бедствия</t>
  </si>
  <si>
    <t>3. ОБРАЗОВАНИЕ</t>
  </si>
  <si>
    <t>311 ЦДГ и ОДЗ</t>
  </si>
  <si>
    <t>322 Общообразователни  училища</t>
  </si>
  <si>
    <t xml:space="preserve">389 Др.д/сти по образованието </t>
  </si>
  <si>
    <t>4. ЗДРАВЕОПАЗВАНЕ</t>
  </si>
  <si>
    <t>431 Дет. ясли, дет. кухни и ясл. групи в ОДЗ</t>
  </si>
  <si>
    <t xml:space="preserve">437 Здравни кабинети в детски градини и училища </t>
  </si>
  <si>
    <t>5. СОЦ.ОСИГ.,ПОДПОМ.И ГРИЖИ</t>
  </si>
  <si>
    <t xml:space="preserve">524 Домашен социален патронаж </t>
  </si>
  <si>
    <t xml:space="preserve">525 Клубове на пенсионера, инвалида и др. </t>
  </si>
  <si>
    <t xml:space="preserve">532 Програми за временна заетост </t>
  </si>
  <si>
    <t xml:space="preserve">589 Др. служби и д/сти по осиг., подпом. и заетостта </t>
  </si>
  <si>
    <t>6. ЖИЛ.СТРОИТ.,БКС И ОПАЗВАНЕ НА ОК. СРЕДА</t>
  </si>
  <si>
    <t xml:space="preserve">603 Водоснабдяване и канализация </t>
  </si>
  <si>
    <t>604 Осветление на улици и площади</t>
  </si>
  <si>
    <t>622 Озеленяване</t>
  </si>
  <si>
    <t xml:space="preserve">623 Чистота </t>
  </si>
  <si>
    <t>7. ПОЧИВНО ДЕЛО, КУЛТУРА, РЕЛ. ДЕЙНОСТ</t>
  </si>
  <si>
    <t>714 Спортни бази за спорт за всички</t>
  </si>
  <si>
    <t>738 Читалища</t>
  </si>
  <si>
    <t>745 Обредни домове</t>
  </si>
  <si>
    <t>8. ИКОНОМ. Д/СТИ И УСЛУГИ</t>
  </si>
  <si>
    <t>832 Служ.и д/сти по поддърж., рем.и изгражд.на пътища</t>
  </si>
  <si>
    <t xml:space="preserve">849 Др.д/сти по транспорт, пътища, пощи, далекосъобщения </t>
  </si>
  <si>
    <t>866 Общински пазари и тържища</t>
  </si>
  <si>
    <t xml:space="preserve">878 Приюти за безстоп. животни       </t>
  </si>
  <si>
    <t xml:space="preserve">898 Др.д/сти по икономиката      </t>
  </si>
  <si>
    <t>9. Р/ДИ НЕКЛАСИФИЦ. В ДР. ФУНКЦИИ</t>
  </si>
  <si>
    <t>910 Разходи за лихви</t>
  </si>
  <si>
    <t>ВСИЧКО РАЗХОДИ:</t>
  </si>
  <si>
    <t>Начален  план 2013г.</t>
  </si>
  <si>
    <t>Уточнен  план 2013г.</t>
  </si>
  <si>
    <t>Отчет                        2013г.</t>
  </si>
  <si>
    <t>533 Други програми и дейности за осигуряване на заетост</t>
  </si>
  <si>
    <t>619 Други д-ти по жил.стр., бкс и регионално развитие</t>
  </si>
  <si>
    <t>117 Държ.и общ. Служби дейности по изборите</t>
  </si>
  <si>
    <t>713 Спортни  за всички</t>
  </si>
  <si>
    <t>759 Други дейности по културата</t>
  </si>
  <si>
    <t xml:space="preserve">Начален </t>
  </si>
  <si>
    <t>план</t>
  </si>
  <si>
    <t xml:space="preserve">Уточнен </t>
  </si>
  <si>
    <t>Община Брусарци публикува приложенията съставляващи отчета на бюджет  2013 г.</t>
  </si>
  <si>
    <t>Приходи по параграфи</t>
  </si>
  <si>
    <t xml:space="preserve">Разходи по функции и дейности </t>
  </si>
  <si>
    <t>Разходи по параграфи</t>
  </si>
  <si>
    <t>Приложение № 4</t>
  </si>
  <si>
    <t>Разходи по Оперативни програми</t>
  </si>
  <si>
    <t>Приложение № 5</t>
  </si>
  <si>
    <t>Приложение № 6</t>
  </si>
  <si>
    <t xml:space="preserve">Отчет за дълга </t>
  </si>
  <si>
    <t>І.</t>
  </si>
  <si>
    <t>Разходи от целеви средства</t>
  </si>
  <si>
    <t>№</t>
  </si>
  <si>
    <t>НАИМЕНОВАНИЕ</t>
  </si>
  <si>
    <t>1.</t>
  </si>
  <si>
    <t>Ремонт и поддръжка на общински пътища</t>
  </si>
  <si>
    <t>2.</t>
  </si>
  <si>
    <t>Закупуване на бойлер със слънчев колектор за ДСП гр. Брусарци</t>
  </si>
  <si>
    <t>3.</t>
  </si>
  <si>
    <t>Закупуване на печка конвектомат за ДСП гр. Брусарци</t>
  </si>
  <si>
    <t>4.</t>
  </si>
  <si>
    <t>Закупуване на фрезер за ДСП гр. Брусарци</t>
  </si>
  <si>
    <t>5.</t>
  </si>
  <si>
    <t>Основен ремонт здравен кабинет с. Дондуково</t>
  </si>
  <si>
    <t>6.</t>
  </si>
  <si>
    <t>Основен ремонт здравен кабинет с. Василовци</t>
  </si>
  <si>
    <t>7.</t>
  </si>
  <si>
    <t>Доставка и монтаж на климатици за СОУ Брусарци</t>
  </si>
  <si>
    <t>8.</t>
  </si>
  <si>
    <t>Закупуване котел твърдо гориво ОУ Крива бара</t>
  </si>
  <si>
    <t>9.</t>
  </si>
  <si>
    <t>Доставка и монтаж на климатици за ОУ Василовци</t>
  </si>
  <si>
    <t>10.</t>
  </si>
  <si>
    <t>Закупуване котел твърдо гориво ЦДГ Крива бара</t>
  </si>
  <si>
    <t>11.</t>
  </si>
  <si>
    <t>Доизграждане улично осветление с. Смирненски</t>
  </si>
  <si>
    <t>12.</t>
  </si>
  <si>
    <t>10. Изготвяне на ОУП /Общ устройствен план/ на община Брусарци</t>
  </si>
  <si>
    <t>13.</t>
  </si>
  <si>
    <t>Закупуване на печка за  ЦДГ "Детелина" с. Василовци</t>
  </si>
  <si>
    <t>14.</t>
  </si>
  <si>
    <t>Закупуване на фризер за  ЦДГ "Детелина" с. Василовци</t>
  </si>
  <si>
    <t>Всичко целеви средства:</t>
  </si>
  <si>
    <t>ІІ.</t>
  </si>
  <si>
    <t>Раходи от собствени средства</t>
  </si>
  <si>
    <t>Проектиране и ремонт на пътна вариантна и пътно съоръжение</t>
  </si>
  <si>
    <t>на км. 6+700 от път - ІV-11216 Смирненски-Буковец-Белотинци при с. Буковец</t>
  </si>
  <si>
    <t>Придобиване на земя за разширяване на гробищен парк - гр. Брусарци</t>
  </si>
  <si>
    <t>Закупуване програмни продукти за нуждите на Община Брусарци</t>
  </si>
  <si>
    <t>Кухненска аспирация ДСП гр. Брусарци</t>
  </si>
  <si>
    <t>Ремонт на път III-1121 Брусарци-Крива бара в границите на гр. Брусарци</t>
  </si>
  <si>
    <t>Всичко собствени средства:</t>
  </si>
  <si>
    <t>ІІІ.</t>
  </si>
  <si>
    <t>Подобряване МТБ на училищата</t>
  </si>
  <si>
    <t>СОУ  "Христо Ботев" гр. Брусарци</t>
  </si>
  <si>
    <t>ОУ "П. К. Яворов" с.  Крива бара</t>
  </si>
  <si>
    <t>ОУ "П. Р. Славейков" с.  Василовци</t>
  </si>
  <si>
    <t>Училище</t>
  </si>
  <si>
    <t>Всичко за училищата:</t>
  </si>
  <si>
    <t>Всичко капиталови разходи за общината</t>
  </si>
  <si>
    <t>начален план</t>
  </si>
  <si>
    <t>уточнен план</t>
  </si>
  <si>
    <t>отчет</t>
  </si>
  <si>
    <t xml:space="preserve">1. СОУ „Христо Ботев”  с проект BG051P001-3.1.06          </t>
  </si>
  <si>
    <t xml:space="preserve">2. СОУ „Христо Ботев”  с проект BG051P001-4.3.01          </t>
  </si>
  <si>
    <t>КАПИТАЛОВИ РАЗХОДИ НА ОБЩИНА БРУСАРЦИ КЪМ 31.12.2013 г.</t>
  </si>
  <si>
    <t xml:space="preserve">        ДИРЕКТОР ДИРЕКЦИЯ “АИО и ФСД”:                                                            КМЕТ: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</si>
  <si>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</t>
    </r>
    <r>
      <rPr>
        <b/>
        <sz val="10"/>
        <rFont val="Times New Roman"/>
        <family val="1"/>
      </rPr>
      <t xml:space="preserve">         / Н.Михайлова/</t>
    </r>
  </si>
  <si>
    <t xml:space="preserve">        ДИРЕКТОР ДИРЕКЦИЯ “АИО и ФСД”:                                                                           КМЕТ: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</si>
  <si>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</t>
    </r>
    <r>
      <rPr>
        <b/>
        <sz val="10"/>
        <rFont val="Times New Roman"/>
        <family val="1"/>
      </rPr>
      <t xml:space="preserve">         / Н.Михайлова/</t>
    </r>
  </si>
  <si>
    <t xml:space="preserve">    ДИРЕКТОР ДИРЕКЦИЯ “АИО и ФСД”:  </t>
  </si>
  <si>
    <t>КМЕТ:</t>
  </si>
  <si>
    <r>
      <t xml:space="preserve">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      </t>
    </r>
    <r>
      <rPr>
        <b/>
        <sz val="10"/>
        <rFont val="Times New Roman"/>
        <family val="1"/>
      </rPr>
      <t xml:space="preserve">         / Н.Михайлова/</t>
    </r>
  </si>
  <si>
    <r>
      <t xml:space="preserve">     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      </t>
    </r>
    <r>
      <rPr>
        <b/>
        <sz val="10"/>
        <rFont val="Times New Roman"/>
        <family val="1"/>
      </rPr>
      <t xml:space="preserve">         / Н.Михайлова/</t>
    </r>
  </si>
  <si>
    <t xml:space="preserve">ДИРЕКТОР ДИРЕКЦИЯ “ФСД”:                                                   КМЕТ: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</si>
  <si>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/И. Иванова</t>
    </r>
    <r>
      <rPr>
        <sz val="10"/>
        <rFont val="Times New Roman"/>
        <family val="1"/>
      </rPr>
      <t xml:space="preserve">/                                     </t>
    </r>
    <r>
      <rPr>
        <b/>
        <sz val="10"/>
        <rFont val="Times New Roman"/>
        <family val="1"/>
      </rPr>
      <t xml:space="preserve">         / Н.Михайлова/</t>
    </r>
  </si>
  <si>
    <t>№ по ред</t>
  </si>
  <si>
    <t>Кредитор</t>
  </si>
  <si>
    <t>Договор № и дата</t>
  </si>
  <si>
    <t>Предназначение</t>
  </si>
  <si>
    <t>Размер на одобрения кредит</t>
  </si>
  <si>
    <t>Главница към 01.01.2013г.</t>
  </si>
  <si>
    <t>Усвоявания през 2013г.</t>
  </si>
  <si>
    <t>Погасена главница към 31.12.2013г.</t>
  </si>
  <si>
    <t>Платени лихви</t>
  </si>
  <si>
    <t>Платени такси</t>
  </si>
  <si>
    <t>Възстановени лихви от МФ</t>
  </si>
  <si>
    <t>Главница към 31.12.2013г.</t>
  </si>
  <si>
    <t xml:space="preserve">„Фонд за органите на местното самоуправление в България – ФЛАГ” ЕАД </t>
  </si>
  <si>
    <t>№ 473 / 19.09.2013г.</t>
  </si>
  <si>
    <t>За финансиране по проект „Изграждане и укрепване на инфраструктура за предотвратяване на наводнения и заливане на територия в рамките на регулацията на с. Смирненски, общ. Брусарци, обл. Монтана”, по договор за безвъзмездна финансова помощ (БФП) № BG161PO001/4.1-04/2010/066 от 13.06.2012г. по Оперативна програма „Регионално развитие” 2007-2013г.</t>
  </si>
  <si>
    <t xml:space="preserve">584 274,17лв. </t>
  </si>
  <si>
    <t>0,00лв.</t>
  </si>
  <si>
    <t>262 293,73лв.</t>
  </si>
  <si>
    <t>1 799,14лв.</t>
  </si>
  <si>
    <t>824,72лв.</t>
  </si>
  <si>
    <t>2 060лв.</t>
  </si>
  <si>
    <t>ОБЩО:</t>
  </si>
  <si>
    <t xml:space="preserve">        ДИРЕКТОР ДИРЕКЦИЯ “АИО и ФСД”: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</si>
  <si>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КМЕТ:        </t>
  </si>
  <si>
    <r>
      <t xml:space="preserve">                            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</t>
    </r>
    <r>
      <rPr>
        <b/>
        <sz val="10"/>
        <rFont val="Times New Roman"/>
        <family val="1"/>
      </rPr>
      <t xml:space="preserve">   </t>
    </r>
  </si>
  <si>
    <t>/Н. Михайлова/</t>
  </si>
  <si>
    <t>О Т Ч Е Т</t>
  </si>
  <si>
    <t>ЗА СЪСТОЯНИЕТО НА ОБЩИНСКИЯ ДЪЛГ НА ОБЩИНА БРУСАРЦИ КЪМ 31.12.2013Г.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</si>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</sst>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 &quot;#&quot; &quot;#"/>
    <numFmt numFmtId="173" formatCode="00\-00"/>
    <numFmt numFmtId="174" formatCode="0#&quot;-&quot;0#"/>
    <numFmt numFmtId="175" formatCode="0.0"/>
  </numFmts>
  <fonts count="5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lbertus MT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9"/>
      <color indexed="9"/>
      <name val="Palatino Linotype"/>
      <family val="1"/>
    </font>
    <font>
      <sz val="10"/>
      <color indexed="9"/>
      <name val="Arial"/>
      <family val="0"/>
    </font>
    <font>
      <sz val="12"/>
      <color indexed="9"/>
      <name val="Arial"/>
      <family val="0"/>
    </font>
    <font>
      <b/>
      <sz val="9"/>
      <color indexed="9"/>
      <name val="NewCenturySchlbk"/>
      <family val="1"/>
    </font>
    <font>
      <b/>
      <sz val="10"/>
      <color indexed="9"/>
      <name val="Times New Roman"/>
      <family val="1"/>
    </font>
    <font>
      <b/>
      <sz val="9"/>
      <color indexed="9"/>
      <name val="Albertus MT"/>
      <family val="1"/>
    </font>
    <font>
      <sz val="9"/>
      <color indexed="9"/>
      <name val="AvantGarde"/>
      <family val="2"/>
    </font>
    <font>
      <b/>
      <sz val="8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9"/>
      <color indexed="9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61"/>
      <name val="Times New Roman"/>
      <family val="1"/>
    </font>
    <font>
      <sz val="7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20"/>
      <name val="Times New Roman"/>
      <family val="1"/>
    </font>
    <font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Albertus MT Lt"/>
      <family val="1"/>
    </font>
    <font>
      <b/>
      <sz val="18"/>
      <name val="Times New Roman"/>
      <family val="1"/>
    </font>
    <font>
      <sz val="18"/>
      <name val="Arial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sz val="10"/>
      <name val="Hebar"/>
      <family val="0"/>
    </font>
    <font>
      <sz val="10"/>
      <name val="Times New Roman CYR"/>
      <family val="0"/>
    </font>
    <font>
      <b/>
      <sz val="10"/>
      <name val="Arial"/>
      <family val="2"/>
    </font>
    <font>
      <b/>
      <sz val="10"/>
      <name val="Hebar"/>
      <family val="0"/>
    </font>
    <font>
      <sz val="10"/>
      <name val="Arial CYR"/>
      <family val="0"/>
    </font>
    <font>
      <b/>
      <sz val="8"/>
      <name val="Times New Roman"/>
      <family val="1"/>
    </font>
    <font>
      <sz val="10"/>
      <color indexed="10"/>
      <name val="Arial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48"/>
      <name val="Times New Roman"/>
      <family val="1"/>
    </font>
    <font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47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>
      <alignment/>
      <protection/>
    </xf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left" indent="6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left" indent="6"/>
    </xf>
    <xf numFmtId="0" fontId="5" fillId="0" borderId="1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8" fillId="0" borderId="1" xfId="0" applyNumberFormat="1" applyFont="1" applyBorder="1" applyAlignment="1">
      <alignment horizontal="right" vertical="top" wrapText="1"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3" fontId="5" fillId="2" borderId="1" xfId="0" applyNumberFormat="1" applyFont="1" applyFill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right" wrapText="1"/>
    </xf>
    <xf numFmtId="0" fontId="8" fillId="0" borderId="2" xfId="0" applyFont="1" applyBorder="1" applyAlignment="1">
      <alignment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3" fontId="5" fillId="0" borderId="4" xfId="0" applyNumberFormat="1" applyFont="1" applyBorder="1" applyAlignment="1">
      <alignment horizontal="right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right" wrapText="1"/>
    </xf>
    <xf numFmtId="0" fontId="8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horizontal="center" vertical="top" wrapText="1"/>
    </xf>
    <xf numFmtId="3" fontId="5" fillId="0" borderId="8" xfId="0" applyNumberFormat="1" applyFont="1" applyBorder="1" applyAlignment="1">
      <alignment horizontal="right" wrapText="1"/>
    </xf>
    <xf numFmtId="0" fontId="8" fillId="0" borderId="8" xfId="0" applyFont="1" applyBorder="1" applyAlignment="1">
      <alignment/>
    </xf>
    <xf numFmtId="0" fontId="5" fillId="0" borderId="3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3" fontId="5" fillId="0" borderId="7" xfId="0" applyNumberFormat="1" applyFont="1" applyBorder="1" applyAlignment="1">
      <alignment horizontal="right" vertical="top" wrapText="1"/>
    </xf>
    <xf numFmtId="3" fontId="5" fillId="0" borderId="3" xfId="0" applyNumberFormat="1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2" borderId="3" xfId="0" applyNumberFormat="1" applyFont="1" applyFill="1" applyBorder="1" applyAlignment="1">
      <alignment horizontal="right" vertical="top" wrapText="1"/>
    </xf>
    <xf numFmtId="0" fontId="8" fillId="0" borderId="9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 vertical="top" wrapText="1"/>
    </xf>
    <xf numFmtId="10" fontId="18" fillId="0" borderId="0" xfId="23" applyNumberFormat="1" applyFont="1" applyFill="1" applyBorder="1" applyAlignment="1">
      <alignment horizontal="center" vertical="top" wrapText="1"/>
    </xf>
    <xf numFmtId="3" fontId="12" fillId="0" borderId="0" xfId="0" applyNumberFormat="1" applyFont="1" applyBorder="1" applyAlignment="1">
      <alignment horizontal="center"/>
    </xf>
    <xf numFmtId="10" fontId="18" fillId="0" borderId="0" xfId="23" applyNumberFormat="1" applyFont="1" applyBorder="1" applyAlignment="1">
      <alignment horizontal="center"/>
    </xf>
    <xf numFmtId="3" fontId="12" fillId="2" borderId="0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indent="15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3" fillId="0" borderId="0" xfId="0" applyFont="1" applyAlignment="1">
      <alignment wrapText="1"/>
    </xf>
    <xf numFmtId="0" fontId="23" fillId="0" borderId="0" xfId="0" applyFont="1" applyAlignment="1">
      <alignment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2" fontId="3" fillId="0" borderId="0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horizontal="center" wrapText="1"/>
      <protection/>
    </xf>
    <xf numFmtId="0" fontId="8" fillId="0" borderId="1" xfId="0" applyFont="1" applyFill="1" applyBorder="1" applyAlignment="1" applyProtection="1">
      <alignment horizontal="left" wrapText="1" indent="1"/>
      <protection/>
    </xf>
    <xf numFmtId="49" fontId="8" fillId="0" borderId="3" xfId="0" applyNumberFormat="1" applyFont="1" applyFill="1" applyBorder="1" applyAlignment="1" applyProtection="1">
      <alignment horizontal="right"/>
      <protection/>
    </xf>
    <xf numFmtId="1" fontId="5" fillId="0" borderId="1" xfId="0" applyNumberFormat="1" applyFont="1" applyFill="1" applyBorder="1" applyAlignment="1">
      <alignment/>
    </xf>
    <xf numFmtId="173" fontId="8" fillId="0" borderId="3" xfId="0" applyNumberFormat="1" applyFont="1" applyFill="1" applyBorder="1" applyAlignment="1" applyProtection="1" quotePrefix="1">
      <alignment horizontal="right"/>
      <protection/>
    </xf>
    <xf numFmtId="1" fontId="8" fillId="0" borderId="1" xfId="0" applyNumberFormat="1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" xfId="0" applyFont="1" applyFill="1" applyBorder="1" applyAlignment="1" applyProtection="1" quotePrefix="1">
      <alignment horizontal="left" wrapText="1"/>
      <protection/>
    </xf>
    <xf numFmtId="0" fontId="9" fillId="0" borderId="1" xfId="0" applyFont="1" applyFill="1" applyBorder="1" applyAlignment="1" applyProtection="1">
      <alignment horizontal="left" wrapText="1"/>
      <protection/>
    </xf>
    <xf numFmtId="1" fontId="16" fillId="0" borderId="0" xfId="0" applyNumberFormat="1" applyFont="1" applyFill="1" applyBorder="1" applyAlignment="1">
      <alignment/>
    </xf>
    <xf numFmtId="0" fontId="8" fillId="0" borderId="1" xfId="0" applyFont="1" applyFill="1" applyBorder="1" applyAlignment="1" applyProtection="1" quotePrefix="1">
      <alignment horizontal="left" wrapText="1" indent="1"/>
      <protection/>
    </xf>
    <xf numFmtId="0" fontId="9" fillId="0" borderId="1" xfId="0" applyFont="1" applyFill="1" applyBorder="1" applyAlignment="1" applyProtection="1" quotePrefix="1">
      <alignment horizontal="left"/>
      <protection/>
    </xf>
    <xf numFmtId="173" fontId="8" fillId="0" borderId="3" xfId="0" applyNumberFormat="1" applyFont="1" applyFill="1" applyBorder="1" applyAlignment="1" applyProtection="1">
      <alignment horizontal="right"/>
      <protection/>
    </xf>
    <xf numFmtId="0" fontId="5" fillId="0" borderId="1" xfId="0" applyFont="1" applyFill="1" applyBorder="1" applyAlignment="1" applyProtection="1">
      <alignment horizontal="center"/>
      <protection/>
    </xf>
    <xf numFmtId="1" fontId="5" fillId="0" borderId="1" xfId="0" applyNumberFormat="1" applyFont="1" applyFill="1" applyBorder="1" applyAlignment="1">
      <alignment horizontal="right"/>
    </xf>
    <xf numFmtId="0" fontId="8" fillId="0" borderId="2" xfId="0" applyFont="1" applyFill="1" applyBorder="1" applyAlignment="1" applyProtection="1" quotePrefix="1">
      <alignment horizontal="left" wrapText="1"/>
      <protection/>
    </xf>
    <xf numFmtId="173" fontId="8" fillId="0" borderId="9" xfId="0" applyNumberFormat="1" applyFont="1" applyFill="1" applyBorder="1" applyAlignment="1" applyProtection="1" quotePrefix="1">
      <alignment horizontal="right"/>
      <protection/>
    </xf>
    <xf numFmtId="1" fontId="8" fillId="0" borderId="2" xfId="0" applyNumberFormat="1" applyFont="1" applyFill="1" applyBorder="1" applyAlignment="1">
      <alignment/>
    </xf>
    <xf numFmtId="0" fontId="5" fillId="0" borderId="11" xfId="0" applyFont="1" applyFill="1" applyBorder="1" applyAlignment="1" applyProtection="1">
      <alignment horizontal="center" wrapText="1"/>
      <protection/>
    </xf>
    <xf numFmtId="173" fontId="8" fillId="0" borderId="12" xfId="0" applyNumberFormat="1" applyFont="1" applyFill="1" applyBorder="1" applyAlignment="1" applyProtection="1" quotePrefix="1">
      <alignment horizontal="right"/>
      <protection/>
    </xf>
    <xf numFmtId="1" fontId="5" fillId="0" borderId="13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 wrapText="1"/>
      <protection/>
    </xf>
    <xf numFmtId="173" fontId="8" fillId="0" borderId="0" xfId="0" applyNumberFormat="1" applyFont="1" applyFill="1" applyBorder="1" applyAlignment="1" applyProtection="1" quotePrefix="1">
      <alignment horizontal="right"/>
      <protection/>
    </xf>
    <xf numFmtId="1" fontId="5" fillId="0" borderId="0" xfId="0" applyNumberFormat="1" applyFont="1" applyFill="1" applyBorder="1" applyAlignment="1">
      <alignment/>
    </xf>
    <xf numFmtId="0" fontId="27" fillId="0" borderId="11" xfId="0" applyFont="1" applyFill="1" applyBorder="1" applyAlignment="1" applyProtection="1">
      <alignment horizontal="center" wrapText="1"/>
      <protection/>
    </xf>
    <xf numFmtId="173" fontId="28" fillId="0" borderId="12" xfId="0" applyNumberFormat="1" applyFont="1" applyFill="1" applyBorder="1" applyAlignment="1" applyProtection="1" quotePrefix="1">
      <alignment horizontal="right"/>
      <protection/>
    </xf>
    <xf numFmtId="0" fontId="2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27" fillId="0" borderId="5" xfId="0" applyFont="1" applyFill="1" applyBorder="1" applyAlignment="1" applyProtection="1">
      <alignment horizontal="left" wrapText="1"/>
      <protection/>
    </xf>
    <xf numFmtId="173" fontId="28" fillId="0" borderId="7" xfId="0" applyNumberFormat="1" applyFont="1" applyFill="1" applyBorder="1" applyAlignment="1" applyProtection="1">
      <alignment horizontal="right"/>
      <protection/>
    </xf>
    <xf numFmtId="1" fontId="5" fillId="0" borderId="5" xfId="0" applyNumberFormat="1" applyFont="1" applyBorder="1" applyAlignment="1">
      <alignment horizontal="right"/>
    </xf>
    <xf numFmtId="2" fontId="30" fillId="0" borderId="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" fontId="32" fillId="0" borderId="0" xfId="0" applyNumberFormat="1" applyFont="1" applyBorder="1" applyAlignment="1">
      <alignment horizontal="center"/>
    </xf>
    <xf numFmtId="0" fontId="28" fillId="0" borderId="1" xfId="0" applyFont="1" applyFill="1" applyBorder="1" applyAlignment="1" applyProtection="1" quotePrefix="1">
      <alignment horizontal="left" wrapText="1" indent="2"/>
      <protection/>
    </xf>
    <xf numFmtId="0" fontId="10" fillId="0" borderId="1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8" fillId="0" borderId="1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0" borderId="1" xfId="0" applyFont="1" applyFill="1" applyBorder="1" applyAlignment="1" applyProtection="1">
      <alignment horizontal="left" wrapText="1"/>
      <protection/>
    </xf>
    <xf numFmtId="1" fontId="5" fillId="0" borderId="1" xfId="0" applyNumberFormat="1" applyFont="1" applyBorder="1" applyAlignment="1">
      <alignment horizontal="right"/>
    </xf>
    <xf numFmtId="2" fontId="16" fillId="0" borderId="0" xfId="0" applyNumberFormat="1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0" fontId="28" fillId="0" borderId="2" xfId="0" applyFont="1" applyFill="1" applyBorder="1" applyAlignment="1" applyProtection="1" quotePrefix="1">
      <alignment horizontal="left" wrapText="1" indent="2"/>
      <protection/>
    </xf>
    <xf numFmtId="173" fontId="28" fillId="0" borderId="10" xfId="0" applyNumberFormat="1" applyFont="1" applyFill="1" applyBorder="1" applyAlignment="1" applyProtection="1">
      <alignment horizontal="right"/>
      <protection/>
    </xf>
    <xf numFmtId="0" fontId="28" fillId="0" borderId="2" xfId="0" applyFont="1" applyBorder="1" applyAlignment="1">
      <alignment horizontal="right"/>
    </xf>
    <xf numFmtId="0" fontId="9" fillId="0" borderId="11" xfId="0" applyFont="1" applyFill="1" applyBorder="1" applyAlignment="1" applyProtection="1">
      <alignment horizontal="left" wrapText="1"/>
      <protection/>
    </xf>
    <xf numFmtId="0" fontId="35" fillId="0" borderId="12" xfId="0" applyFont="1" applyFill="1" applyBorder="1" applyAlignment="1">
      <alignment horizontal="center"/>
    </xf>
    <xf numFmtId="1" fontId="27" fillId="0" borderId="13" xfId="0" applyNumberFormat="1" applyFont="1" applyBorder="1" applyAlignment="1">
      <alignment horizontal="right"/>
    </xf>
    <xf numFmtId="0" fontId="9" fillId="0" borderId="0" xfId="0" applyFont="1" applyFill="1" applyBorder="1" applyAlignment="1" applyProtection="1">
      <alignment horizontal="left" wrapText="1"/>
      <protection/>
    </xf>
    <xf numFmtId="0" fontId="35" fillId="0" borderId="0" xfId="0" applyFont="1" applyFill="1" applyBorder="1" applyAlignment="1">
      <alignment horizontal="center"/>
    </xf>
    <xf numFmtId="1" fontId="27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>
      <alignment/>
    </xf>
    <xf numFmtId="0" fontId="36" fillId="0" borderId="11" xfId="0" applyFont="1" applyFill="1" applyBorder="1" applyAlignment="1" applyProtection="1">
      <alignment horizontal="left" wrapText="1" indent="2"/>
      <protection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28" fillId="0" borderId="2" xfId="0" applyFont="1" applyFill="1" applyBorder="1" applyAlignment="1" applyProtection="1">
      <alignment horizontal="left" wrapText="1"/>
      <protection/>
    </xf>
    <xf numFmtId="0" fontId="8" fillId="0" borderId="9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6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7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8" fillId="0" borderId="0" xfId="0" applyFont="1" applyFill="1" applyAlignment="1">
      <alignment horizontal="center" vertical="center" wrapText="1"/>
    </xf>
    <xf numFmtId="0" fontId="41" fillId="0" borderId="18" xfId="15" applyFont="1" applyBorder="1" applyAlignment="1">
      <alignment horizontal="center" vertical="center"/>
      <protection/>
    </xf>
    <xf numFmtId="0" fontId="5" fillId="0" borderId="18" xfId="0" applyFont="1" applyBorder="1" applyAlignment="1">
      <alignment horizontal="center" vertical="top" wrapText="1"/>
    </xf>
    <xf numFmtId="3" fontId="42" fillId="0" borderId="0" xfId="15" applyNumberFormat="1" applyFont="1" applyBorder="1" applyAlignment="1" applyProtection="1">
      <alignment horizontal="center" vertical="center"/>
      <protection/>
    </xf>
    <xf numFmtId="0" fontId="43" fillId="0" borderId="0" xfId="22" applyFont="1">
      <alignment/>
      <protection/>
    </xf>
    <xf numFmtId="0" fontId="41" fillId="0" borderId="19" xfId="15" applyFont="1" applyBorder="1" applyAlignment="1">
      <alignment horizontal="center" vertical="center"/>
      <protection/>
    </xf>
    <xf numFmtId="0" fontId="5" fillId="0" borderId="20" xfId="0" applyFont="1" applyBorder="1" applyAlignment="1">
      <alignment horizontal="center" vertical="top" wrapText="1"/>
    </xf>
    <xf numFmtId="1" fontId="41" fillId="0" borderId="19" xfId="15" applyNumberFormat="1" applyFont="1" applyBorder="1" applyAlignment="1">
      <alignment horizontal="center" vertical="center"/>
      <protection/>
    </xf>
    <xf numFmtId="1" fontId="42" fillId="0" borderId="0" xfId="15" applyNumberFormat="1" applyFont="1" applyBorder="1" applyAlignment="1" applyProtection="1">
      <alignment horizontal="center" vertical="center"/>
      <protection/>
    </xf>
    <xf numFmtId="0" fontId="42" fillId="0" borderId="20" xfId="15" applyFont="1" applyBorder="1" applyAlignment="1">
      <alignment horizontal="center" vertical="center"/>
      <protection/>
    </xf>
    <xf numFmtId="0" fontId="42" fillId="0" borderId="21" xfId="15" applyFont="1" applyBorder="1" applyAlignment="1">
      <alignment horizontal="center" vertical="center" wrapText="1"/>
      <protection/>
    </xf>
    <xf numFmtId="3" fontId="44" fillId="0" borderId="21" xfId="15" applyNumberFormat="1" applyFont="1" applyFill="1" applyBorder="1" applyAlignment="1" quotePrefix="1">
      <alignment horizontal="center" vertical="center"/>
      <protection/>
    </xf>
    <xf numFmtId="3" fontId="44" fillId="0" borderId="0" xfId="15" applyNumberFormat="1" applyFont="1" applyFill="1" applyBorder="1" applyAlignment="1" applyProtection="1" quotePrefix="1">
      <alignment horizontal="center" vertical="center"/>
      <protection/>
    </xf>
    <xf numFmtId="3" fontId="41" fillId="0" borderId="22" xfId="15" applyNumberFormat="1" applyFont="1" applyBorder="1" applyAlignment="1" applyProtection="1">
      <alignment horizontal="right" vertical="center"/>
      <protection/>
    </xf>
    <xf numFmtId="3" fontId="41" fillId="0" borderId="0" xfId="15" applyNumberFormat="1" applyFont="1" applyBorder="1" applyAlignment="1" applyProtection="1">
      <alignment horizontal="right" vertical="center"/>
      <protection/>
    </xf>
    <xf numFmtId="0" fontId="46" fillId="0" borderId="0" xfId="22" applyFont="1">
      <alignment/>
      <protection/>
    </xf>
    <xf numFmtId="0" fontId="45" fillId="0" borderId="0" xfId="0" applyFont="1" applyAlignment="1">
      <alignment/>
    </xf>
    <xf numFmtId="174" fontId="42" fillId="0" borderId="23" xfId="16" applyNumberFormat="1" applyFont="1" applyFill="1" applyBorder="1" applyAlignment="1" quotePrefix="1">
      <alignment horizontal="right" vertical="center"/>
      <protection/>
    </xf>
    <xf numFmtId="0" fontId="42" fillId="0" borderId="24" xfId="16" applyFont="1" applyFill="1" applyBorder="1" applyAlignment="1">
      <alignment horizontal="left" vertical="center" wrapText="1"/>
      <protection/>
    </xf>
    <xf numFmtId="3" fontId="42" fillId="0" borderId="25" xfId="15" applyNumberFormat="1" applyFont="1" applyBorder="1" applyAlignment="1" applyProtection="1">
      <alignment horizontal="right" vertical="center"/>
      <protection/>
    </xf>
    <xf numFmtId="3" fontId="42" fillId="0" borderId="0" xfId="15" applyNumberFormat="1" applyFont="1" applyBorder="1" applyAlignment="1" applyProtection="1">
      <alignment horizontal="right" vertical="center"/>
      <protection/>
    </xf>
    <xf numFmtId="3" fontId="41" fillId="0" borderId="25" xfId="15" applyNumberFormat="1" applyFont="1" applyBorder="1" applyAlignment="1" applyProtection="1">
      <alignment horizontal="right" vertical="center"/>
      <protection/>
    </xf>
    <xf numFmtId="0" fontId="42" fillId="0" borderId="24" xfId="16" applyFont="1" applyFill="1" applyBorder="1" applyAlignment="1">
      <alignment vertical="center" wrapText="1"/>
      <protection/>
    </xf>
    <xf numFmtId="174" fontId="42" fillId="0" borderId="23" xfId="16" applyNumberFormat="1" applyFont="1" applyFill="1" applyBorder="1" applyAlignment="1" quotePrefix="1">
      <alignment horizontal="right"/>
      <protection/>
    </xf>
    <xf numFmtId="0" fontId="42" fillId="0" borderId="24" xfId="16" applyFont="1" applyFill="1" applyBorder="1" applyAlignment="1">
      <alignment wrapText="1"/>
      <protection/>
    </xf>
    <xf numFmtId="3" fontId="42" fillId="0" borderId="26" xfId="15" applyNumberFormat="1" applyFont="1" applyBorder="1" applyAlignment="1" applyProtection="1">
      <alignment horizontal="right" vertical="center"/>
      <protection/>
    </xf>
    <xf numFmtId="174" fontId="42" fillId="0" borderId="27" xfId="16" applyNumberFormat="1" applyFont="1" applyFill="1" applyBorder="1" applyAlignment="1" quotePrefix="1">
      <alignment horizontal="right" vertical="center"/>
      <protection/>
    </xf>
    <xf numFmtId="174" fontId="42" fillId="0" borderId="23" xfId="16" applyNumberFormat="1" applyFont="1" applyFill="1" applyBorder="1" applyAlignment="1" quotePrefix="1">
      <alignment horizontal="right" vertical="top"/>
      <protection/>
    </xf>
    <xf numFmtId="0" fontId="42" fillId="0" borderId="24" xfId="16" applyFont="1" applyFill="1" applyBorder="1" applyAlignment="1">
      <alignment vertical="top" wrapText="1"/>
      <protection/>
    </xf>
    <xf numFmtId="0" fontId="41" fillId="0" borderId="0" xfId="15" applyFont="1" applyAlignment="1">
      <alignment vertical="center"/>
      <protection/>
    </xf>
    <xf numFmtId="0" fontId="42" fillId="0" borderId="21" xfId="16" applyFont="1" applyFill="1" applyBorder="1" applyAlignment="1">
      <alignment horizontal="right" vertical="center"/>
      <protection/>
    </xf>
    <xf numFmtId="0" fontId="41" fillId="0" borderId="21" xfId="17" applyFont="1" applyFill="1" applyBorder="1" applyAlignment="1">
      <alignment horizontal="center" vertical="center" wrapText="1"/>
      <protection/>
    </xf>
    <xf numFmtId="3" fontId="41" fillId="0" borderId="21" xfId="15" applyNumberFormat="1" applyFont="1" applyBorder="1" applyAlignment="1" applyProtection="1">
      <alignment horizontal="right" vertical="center"/>
      <protection/>
    </xf>
    <xf numFmtId="0" fontId="42" fillId="0" borderId="0" xfId="15" applyFont="1" applyAlignment="1">
      <alignment vertical="center"/>
      <protection/>
    </xf>
    <xf numFmtId="0" fontId="42" fillId="0" borderId="0" xfId="16" applyFont="1" applyFill="1" applyBorder="1" applyAlignment="1">
      <alignment horizontal="center" vertical="center"/>
      <protection/>
    </xf>
    <xf numFmtId="0" fontId="42" fillId="0" borderId="0" xfId="15" applyFont="1" applyAlignment="1">
      <alignment vertical="center" wrapText="1"/>
      <protection/>
    </xf>
    <xf numFmtId="0" fontId="42" fillId="0" borderId="0" xfId="15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3" fontId="41" fillId="0" borderId="18" xfId="15" applyNumberFormat="1" applyFont="1" applyBorder="1" applyAlignment="1">
      <alignment horizontal="center" vertical="center"/>
      <protection/>
    </xf>
    <xf numFmtId="174" fontId="42" fillId="0" borderId="27" xfId="16" applyNumberFormat="1" applyFont="1" applyFill="1" applyBorder="1" applyAlignment="1">
      <alignment horizontal="right" vertical="center"/>
      <protection/>
    </xf>
    <xf numFmtId="3" fontId="41" fillId="0" borderId="25" xfId="15" applyNumberFormat="1" applyFont="1" applyBorder="1" applyAlignment="1" applyProtection="1">
      <alignment horizontal="right" vertical="center"/>
      <protection/>
    </xf>
    <xf numFmtId="174" fontId="42" fillId="0" borderId="23" xfId="16" applyNumberFormat="1" applyFont="1" applyFill="1" applyBorder="1" applyAlignment="1">
      <alignment horizontal="right" vertical="top"/>
      <protection/>
    </xf>
    <xf numFmtId="3" fontId="44" fillId="0" borderId="25" xfId="15" applyNumberFormat="1" applyFont="1" applyBorder="1" applyAlignment="1" applyProtection="1">
      <alignment horizontal="right" vertical="center"/>
      <protection/>
    </xf>
    <xf numFmtId="49" fontId="42" fillId="0" borderId="27" xfId="16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4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48" fillId="0" borderId="2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21" xfId="0" applyFont="1" applyFill="1" applyBorder="1" applyAlignment="1">
      <alignment horizontal="left" vertical="top" wrapText="1"/>
    </xf>
    <xf numFmtId="3" fontId="45" fillId="0" borderId="21" xfId="0" applyNumberFormat="1" applyFont="1" applyFill="1" applyBorder="1" applyAlignment="1">
      <alignment/>
    </xf>
    <xf numFmtId="0" fontId="10" fillId="0" borderId="7" xfId="0" applyFont="1" applyFill="1" applyBorder="1" applyAlignment="1">
      <alignment horizontal="left" vertical="center" wrapText="1"/>
    </xf>
    <xf numFmtId="3" fontId="10" fillId="0" borderId="6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center"/>
    </xf>
    <xf numFmtId="0" fontId="10" fillId="0" borderId="3" xfId="0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right" wrapText="1"/>
    </xf>
    <xf numFmtId="0" fontId="5" fillId="0" borderId="2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top" wrapText="1"/>
    </xf>
    <xf numFmtId="3" fontId="8" fillId="0" borderId="5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left" vertical="top" wrapText="1"/>
    </xf>
    <xf numFmtId="3" fontId="5" fillId="0" borderId="21" xfId="0" applyNumberFormat="1" applyFont="1" applyFill="1" applyBorder="1" applyAlignment="1">
      <alignment horizontal="right" vertical="center" wrapText="1"/>
    </xf>
    <xf numFmtId="3" fontId="8" fillId="0" borderId="5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top" wrapText="1"/>
    </xf>
    <xf numFmtId="3" fontId="8" fillId="0" borderId="6" xfId="0" applyNumberFormat="1" applyFont="1" applyFill="1" applyBorder="1" applyAlignment="1">
      <alignment horizontal="right" wrapText="1"/>
    </xf>
    <xf numFmtId="3" fontId="5" fillId="0" borderId="21" xfId="0" applyNumberFormat="1" applyFont="1" applyFill="1" applyBorder="1" applyAlignment="1">
      <alignment wrapText="1"/>
    </xf>
    <xf numFmtId="3" fontId="8" fillId="0" borderId="5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left" wrapText="1"/>
    </xf>
    <xf numFmtId="3" fontId="5" fillId="0" borderId="2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right"/>
    </xf>
    <xf numFmtId="3" fontId="49" fillId="2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45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48" fillId="0" borderId="1" xfId="0" applyFont="1" applyBorder="1" applyAlignment="1">
      <alignment horizontal="center" vertical="center" wrapText="1"/>
    </xf>
    <xf numFmtId="0" fontId="42" fillId="0" borderId="6" xfId="16" applyFont="1" applyFill="1" applyBorder="1" applyAlignment="1">
      <alignment vertical="center" wrapText="1"/>
      <protection/>
    </xf>
    <xf numFmtId="0" fontId="42" fillId="0" borderId="6" xfId="16" applyFont="1" applyFill="1" applyBorder="1" applyAlignment="1">
      <alignment horizontal="left" vertical="center" wrapText="1"/>
      <protection/>
    </xf>
    <xf numFmtId="0" fontId="26" fillId="0" borderId="0" xfId="0" applyFont="1" applyAlignment="1">
      <alignment horizontal="left" indent="3"/>
    </xf>
    <xf numFmtId="0" fontId="0" fillId="0" borderId="0" xfId="0" applyFont="1" applyAlignment="1">
      <alignment/>
    </xf>
    <xf numFmtId="0" fontId="23" fillId="0" borderId="0" xfId="0" applyFont="1" applyAlignment="1">
      <alignment horizontal="left" indent="2"/>
    </xf>
    <xf numFmtId="0" fontId="23" fillId="0" borderId="0" xfId="0" applyFont="1" applyAlignment="1">
      <alignment horizontal="left" indent="3"/>
    </xf>
    <xf numFmtId="0" fontId="4" fillId="0" borderId="0" xfId="0" applyFont="1" applyAlignment="1">
      <alignment horizontal="left" indent="6"/>
    </xf>
    <xf numFmtId="0" fontId="8" fillId="0" borderId="3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0" fillId="0" borderId="0" xfId="0" applyFont="1" applyAlignment="1">
      <alignment/>
    </xf>
    <xf numFmtId="1" fontId="3" fillId="0" borderId="1" xfId="0" applyNumberFormat="1" applyFont="1" applyBorder="1" applyAlignment="1">
      <alignment/>
    </xf>
    <xf numFmtId="0" fontId="51" fillId="0" borderId="0" xfId="0" applyFont="1" applyAlignment="1">
      <alignment/>
    </xf>
    <xf numFmtId="2" fontId="3" fillId="0" borderId="0" xfId="0" applyNumberFormat="1" applyFont="1" applyAlignment="1">
      <alignment/>
    </xf>
    <xf numFmtId="0" fontId="5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21" xfId="0" applyFont="1" applyBorder="1" applyAlignment="1">
      <alignment/>
    </xf>
    <xf numFmtId="1" fontId="4" fillId="0" borderId="1" xfId="0" applyNumberFormat="1" applyFont="1" applyBorder="1" applyAlignment="1">
      <alignment/>
    </xf>
    <xf numFmtId="0" fontId="8" fillId="0" borderId="1" xfId="0" applyFont="1" applyBorder="1" applyAlignment="1">
      <alignment wrapText="1"/>
    </xf>
    <xf numFmtId="1" fontId="4" fillId="0" borderId="21" xfId="0" applyNumberFormat="1" applyFont="1" applyBorder="1" applyAlignment="1">
      <alignment/>
    </xf>
    <xf numFmtId="0" fontId="8" fillId="0" borderId="29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38" fillId="0" borderId="0" xfId="0" applyFont="1" applyAlignment="1">
      <alignment horizontal="right" vertical="center" wrapText="1"/>
    </xf>
    <xf numFmtId="0" fontId="40" fillId="0" borderId="0" xfId="0" applyFont="1" applyAlignment="1">
      <alignment/>
    </xf>
    <xf numFmtId="0" fontId="5" fillId="0" borderId="1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5" xfId="0" applyFont="1" applyBorder="1" applyAlignment="1">
      <alignment/>
    </xf>
    <xf numFmtId="0" fontId="28" fillId="0" borderId="5" xfId="0" applyFont="1" applyFill="1" applyBorder="1" applyAlignment="1" applyProtection="1">
      <alignment horizontal="left" wrapText="1"/>
      <protection/>
    </xf>
    <xf numFmtId="0" fontId="36" fillId="0" borderId="21" xfId="0" applyFont="1" applyFill="1" applyBorder="1" applyAlignment="1" applyProtection="1">
      <alignment horizontal="left" wrapText="1" indent="2"/>
      <protection/>
    </xf>
    <xf numFmtId="2" fontId="37" fillId="0" borderId="11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vertical="justify"/>
    </xf>
    <xf numFmtId="0" fontId="3" fillId="0" borderId="0" xfId="0" applyFont="1" applyAlignment="1">
      <alignment/>
    </xf>
    <xf numFmtId="0" fontId="8" fillId="0" borderId="28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8" fillId="0" borderId="2" xfId="0" applyFont="1" applyBorder="1" applyAlignment="1">
      <alignment horizontal="center" wrapText="1"/>
    </xf>
    <xf numFmtId="0" fontId="48" fillId="0" borderId="5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38" fillId="0" borderId="0" xfId="0" applyFont="1" applyFill="1" applyAlignment="1">
      <alignment horizontal="right" vertical="center" wrapText="1"/>
    </xf>
    <xf numFmtId="0" fontId="38" fillId="0" borderId="0" xfId="0" applyFont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11" xfId="15" applyFont="1" applyFill="1" applyBorder="1" applyAlignment="1">
      <alignment horizontal="left"/>
      <protection/>
    </xf>
    <xf numFmtId="0" fontId="41" fillId="0" borderId="13" xfId="15" applyFont="1" applyFill="1" applyBorder="1" applyAlignment="1">
      <alignment horizontal="left"/>
      <protection/>
    </xf>
    <xf numFmtId="0" fontId="41" fillId="0" borderId="11" xfId="15" applyFont="1" applyFill="1" applyBorder="1" applyAlignment="1">
      <alignment horizontal="left" vertical="center"/>
      <protection/>
    </xf>
    <xf numFmtId="0" fontId="41" fillId="0" borderId="13" xfId="15" applyFont="1" applyFill="1" applyBorder="1" applyAlignment="1">
      <alignment horizontal="left" vertical="center"/>
      <protection/>
    </xf>
    <xf numFmtId="0" fontId="41" fillId="0" borderId="11" xfId="15" applyFont="1" applyFill="1" applyBorder="1" applyAlignment="1">
      <alignment vertical="center" wrapText="1"/>
      <protection/>
    </xf>
    <xf numFmtId="0" fontId="45" fillId="0" borderId="13" xfId="15" applyFont="1" applyBorder="1" applyAlignment="1">
      <alignment vertical="center" wrapText="1"/>
      <protection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 shrinkToFit="1"/>
    </xf>
    <xf numFmtId="0" fontId="41" fillId="0" borderId="11" xfId="16" applyFont="1" applyFill="1" applyBorder="1" applyAlignment="1">
      <alignment vertical="center" wrapText="1"/>
      <protection/>
    </xf>
    <xf numFmtId="0" fontId="41" fillId="0" borderId="11" xfId="16" applyFont="1" applyFill="1" applyBorder="1" applyAlignment="1">
      <alignment horizontal="left" vertical="center"/>
      <protection/>
    </xf>
    <xf numFmtId="0" fontId="41" fillId="0" borderId="13" xfId="16" applyFont="1" applyFill="1" applyBorder="1" applyAlignment="1">
      <alignment horizontal="left" vertical="center"/>
      <protection/>
    </xf>
    <xf numFmtId="0" fontId="41" fillId="0" borderId="13" xfId="16" applyFont="1" applyFill="1" applyBorder="1" applyAlignment="1" quotePrefix="1">
      <alignment horizontal="left" vertical="center"/>
      <protection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0">
    <cellStyle name="Normal" xfId="0"/>
    <cellStyle name="Normal 2" xfId="15"/>
    <cellStyle name="Normal_EBK_PROJECT_2001-last" xfId="16"/>
    <cellStyle name="Normal_MAKET" xfId="17"/>
    <cellStyle name="Currency" xfId="18"/>
    <cellStyle name="Currency [0]" xfId="19"/>
    <cellStyle name="Comma" xfId="20"/>
    <cellStyle name="Comma [0]" xfId="21"/>
    <cellStyle name="Нормален_Лист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238125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A1">
      <selection activeCell="L3" sqref="L3"/>
    </sheetView>
  </sheetViews>
  <sheetFormatPr defaultColWidth="9.140625" defaultRowHeight="12.75"/>
  <cols>
    <col min="1" max="2" width="9.140625" style="91" customWidth="1"/>
    <col min="3" max="3" width="9.140625" style="92" customWidth="1"/>
    <col min="4" max="5" width="9.140625" style="91" customWidth="1"/>
    <col min="6" max="6" width="17.7109375" style="91" customWidth="1"/>
    <col min="7" max="7" width="9.140625" style="91" customWidth="1"/>
    <col min="8" max="8" width="15.421875" style="91" customWidth="1"/>
    <col min="9" max="9" width="8.421875" style="91" hidden="1" customWidth="1"/>
    <col min="10" max="10" width="9.00390625" style="91" hidden="1" customWidth="1"/>
    <col min="11" max="11" width="3.8515625" style="91" customWidth="1"/>
    <col min="12" max="16384" width="9.140625" style="91" customWidth="1"/>
  </cols>
  <sheetData>
    <row r="1" ht="20.25">
      <c r="D1" s="93" t="s">
        <v>0</v>
      </c>
    </row>
    <row r="2" ht="15.75">
      <c r="O2" s="91" t="s">
        <v>441</v>
      </c>
    </row>
    <row r="3" spans="1:15" s="305" customFormat="1" ht="15.75">
      <c r="A3" s="318" t="s">
        <v>1</v>
      </c>
      <c r="B3" s="318"/>
      <c r="C3" s="318"/>
      <c r="D3" s="318"/>
      <c r="E3" s="318"/>
      <c r="F3" s="318"/>
      <c r="G3" s="318"/>
      <c r="H3" s="318"/>
      <c r="O3" s="305" t="s">
        <v>441</v>
      </c>
    </row>
    <row r="5" spans="1:11" ht="15.75">
      <c r="A5" s="319" t="s">
        <v>3</v>
      </c>
      <c r="B5" s="320"/>
      <c r="C5" s="320"/>
      <c r="D5" s="320"/>
      <c r="E5" s="320"/>
      <c r="F5" s="320"/>
      <c r="G5" s="320"/>
      <c r="H5" s="320"/>
      <c r="I5" s="306"/>
      <c r="J5" s="306"/>
      <c r="K5" s="306"/>
    </row>
    <row r="6" spans="1:11" ht="15.75">
      <c r="A6" s="320"/>
      <c r="B6" s="320"/>
      <c r="C6" s="320"/>
      <c r="D6" s="320"/>
      <c r="E6" s="320"/>
      <c r="F6" s="320"/>
      <c r="G6" s="320"/>
      <c r="H6" s="320"/>
      <c r="I6" s="306"/>
      <c r="J6" s="306"/>
      <c r="K6" s="306"/>
    </row>
    <row r="7" spans="1:11" ht="15.75">
      <c r="A7" s="320"/>
      <c r="B7" s="320"/>
      <c r="C7" s="320"/>
      <c r="D7" s="320"/>
      <c r="E7" s="320"/>
      <c r="F7" s="320"/>
      <c r="G7" s="320"/>
      <c r="H7" s="320"/>
      <c r="I7" s="306"/>
      <c r="J7" s="306"/>
      <c r="K7" s="306"/>
    </row>
    <row r="8" spans="1:11" ht="15.75">
      <c r="A8" s="320"/>
      <c r="B8" s="320"/>
      <c r="C8" s="320"/>
      <c r="D8" s="320"/>
      <c r="E8" s="320"/>
      <c r="F8" s="320"/>
      <c r="G8" s="320"/>
      <c r="H8" s="320"/>
      <c r="I8" s="306"/>
      <c r="J8" s="306"/>
      <c r="K8" s="306"/>
    </row>
    <row r="9" spans="1:11" ht="15.75">
      <c r="A9" s="320"/>
      <c r="B9" s="320"/>
      <c r="C9" s="320"/>
      <c r="D9" s="320"/>
      <c r="E9" s="320"/>
      <c r="F9" s="320"/>
      <c r="G9" s="320"/>
      <c r="H9" s="320"/>
      <c r="I9" s="306"/>
      <c r="J9" s="306"/>
      <c r="K9" s="306"/>
    </row>
    <row r="10" spans="1:11" ht="15.75">
      <c r="A10" s="320"/>
      <c r="B10" s="320"/>
      <c r="C10" s="320"/>
      <c r="D10" s="320"/>
      <c r="E10" s="320"/>
      <c r="F10" s="320"/>
      <c r="G10" s="320"/>
      <c r="H10" s="320"/>
      <c r="I10" s="306"/>
      <c r="J10" s="306"/>
      <c r="K10" s="306"/>
    </row>
    <row r="11" spans="1:11" ht="15.75">
      <c r="A11" s="320"/>
      <c r="B11" s="320"/>
      <c r="C11" s="320"/>
      <c r="D11" s="320"/>
      <c r="E11" s="320"/>
      <c r="F11" s="320"/>
      <c r="G11" s="320"/>
      <c r="H11" s="320"/>
      <c r="I11" s="306"/>
      <c r="J11" s="306"/>
      <c r="K11" s="306"/>
    </row>
    <row r="12" spans="1:11" ht="15.75">
      <c r="A12" s="320"/>
      <c r="B12" s="320"/>
      <c r="C12" s="320"/>
      <c r="D12" s="320"/>
      <c r="E12" s="320"/>
      <c r="F12" s="320"/>
      <c r="G12" s="320"/>
      <c r="H12" s="320"/>
      <c r="I12" s="306"/>
      <c r="J12" s="306"/>
      <c r="K12" s="306"/>
    </row>
    <row r="14" spans="1:8" ht="15.75">
      <c r="A14" s="315" t="s">
        <v>2</v>
      </c>
      <c r="B14" s="321"/>
      <c r="C14" s="321"/>
      <c r="D14" s="321"/>
      <c r="E14" s="321"/>
      <c r="F14" s="321"/>
      <c r="G14" s="321"/>
      <c r="H14" s="321"/>
    </row>
    <row r="15" ht="18.75">
      <c r="E15" s="95"/>
    </row>
    <row r="16" spans="1:10" ht="15.75">
      <c r="A16" s="316" t="s">
        <v>4</v>
      </c>
      <c r="B16" s="317"/>
      <c r="C16" s="317"/>
      <c r="D16" s="317"/>
      <c r="E16" s="317"/>
      <c r="F16" s="317"/>
      <c r="G16" s="317"/>
      <c r="H16" s="317"/>
      <c r="I16" s="317"/>
      <c r="J16" s="317"/>
    </row>
    <row r="17" spans="1:10" ht="15.75">
      <c r="A17" s="94"/>
      <c r="B17" s="96"/>
      <c r="C17" s="96"/>
      <c r="D17" s="96"/>
      <c r="E17" s="96"/>
      <c r="F17" s="96"/>
      <c r="G17" s="96"/>
      <c r="H17" s="96"/>
      <c r="I17" s="96"/>
      <c r="J17" s="96"/>
    </row>
    <row r="18" spans="1:2" ht="15.75">
      <c r="A18" s="87" t="s">
        <v>351</v>
      </c>
      <c r="B18" s="91" t="s">
        <v>16</v>
      </c>
    </row>
    <row r="19" spans="2:8" ht="15.75">
      <c r="B19" s="97" t="s">
        <v>5</v>
      </c>
      <c r="C19" s="92" t="s">
        <v>6</v>
      </c>
      <c r="G19" s="91" t="s">
        <v>158</v>
      </c>
      <c r="H19" s="98">
        <v>1569046</v>
      </c>
    </row>
    <row r="20" spans="2:8" ht="15.75">
      <c r="B20" s="97" t="s">
        <v>5</v>
      </c>
      <c r="C20" s="92" t="s">
        <v>8</v>
      </c>
      <c r="G20" s="91" t="s">
        <v>159</v>
      </c>
      <c r="H20" s="98">
        <v>51295</v>
      </c>
    </row>
    <row r="21" spans="2:8" ht="15.75">
      <c r="B21" s="97" t="s">
        <v>5</v>
      </c>
      <c r="C21" s="92" t="s">
        <v>7</v>
      </c>
      <c r="G21" s="91" t="s">
        <v>160</v>
      </c>
      <c r="H21" s="98">
        <v>2060</v>
      </c>
    </row>
    <row r="22" spans="2:8" ht="15.75">
      <c r="B22" s="97" t="s">
        <v>5</v>
      </c>
      <c r="C22" s="92" t="s">
        <v>7</v>
      </c>
      <c r="G22" s="91" t="s">
        <v>161</v>
      </c>
      <c r="H22" s="98">
        <v>64612</v>
      </c>
    </row>
    <row r="23" spans="2:8" ht="15.75">
      <c r="B23" s="97" t="s">
        <v>5</v>
      </c>
      <c r="C23" s="92" t="s">
        <v>14</v>
      </c>
      <c r="G23" s="91" t="s">
        <v>162</v>
      </c>
      <c r="H23" s="98">
        <v>-1436</v>
      </c>
    </row>
    <row r="24" spans="2:8" ht="15.75">
      <c r="B24" s="97" t="s">
        <v>5</v>
      </c>
      <c r="C24" s="92" t="s">
        <v>9</v>
      </c>
      <c r="G24" s="91" t="s">
        <v>163</v>
      </c>
      <c r="H24" s="98">
        <v>285162</v>
      </c>
    </row>
    <row r="25" spans="2:8" ht="15.75">
      <c r="B25" s="97" t="s">
        <v>5</v>
      </c>
      <c r="C25" s="92" t="s">
        <v>10</v>
      </c>
      <c r="H25" s="98">
        <v>2204</v>
      </c>
    </row>
    <row r="26" spans="2:8" ht="15.75">
      <c r="B26" s="97" t="s">
        <v>5</v>
      </c>
      <c r="C26" s="92" t="s">
        <v>11</v>
      </c>
      <c r="G26" s="91" t="s">
        <v>164</v>
      </c>
      <c r="H26" s="91">
        <v>-717</v>
      </c>
    </row>
    <row r="27" spans="2:8" ht="15.75">
      <c r="B27" s="97" t="s">
        <v>5</v>
      </c>
      <c r="C27" s="92" t="s">
        <v>12</v>
      </c>
      <c r="H27" s="98">
        <v>60659</v>
      </c>
    </row>
    <row r="28" spans="2:8" ht="15.75">
      <c r="B28" s="97" t="s">
        <v>5</v>
      </c>
      <c r="C28" s="92" t="s">
        <v>13</v>
      </c>
      <c r="H28" s="98">
        <v>-85618</v>
      </c>
    </row>
    <row r="29" spans="2:8" ht="15.75">
      <c r="B29" s="97"/>
      <c r="H29" s="98"/>
    </row>
    <row r="30" spans="1:2" ht="15.75">
      <c r="A30" s="87" t="s">
        <v>353</v>
      </c>
      <c r="B30" s="91" t="s">
        <v>15</v>
      </c>
    </row>
    <row r="31" spans="2:8" ht="15.75">
      <c r="B31" s="97" t="s">
        <v>5</v>
      </c>
      <c r="C31" s="92" t="s">
        <v>17</v>
      </c>
      <c r="H31" s="98">
        <v>124201</v>
      </c>
    </row>
    <row r="32" spans="2:8" ht="15.75">
      <c r="B32" s="97" t="s">
        <v>5</v>
      </c>
      <c r="C32" s="92" t="s">
        <v>18</v>
      </c>
      <c r="H32" s="98">
        <v>266312</v>
      </c>
    </row>
    <row r="33" spans="2:8" ht="15.75">
      <c r="B33" s="97" t="s">
        <v>5</v>
      </c>
      <c r="C33" s="92" t="s">
        <v>19</v>
      </c>
      <c r="H33" s="98">
        <v>357300</v>
      </c>
    </row>
    <row r="34" spans="2:8" ht="15.75">
      <c r="B34" s="97" t="s">
        <v>5</v>
      </c>
      <c r="C34" s="92" t="s">
        <v>8</v>
      </c>
      <c r="G34" s="91" t="s">
        <v>159</v>
      </c>
      <c r="H34" s="98">
        <v>88544</v>
      </c>
    </row>
    <row r="35" spans="2:8" ht="15.75">
      <c r="B35" s="97" t="s">
        <v>5</v>
      </c>
      <c r="C35" s="92" t="s">
        <v>20</v>
      </c>
      <c r="G35" s="91" t="s">
        <v>165</v>
      </c>
      <c r="H35" s="98">
        <v>-14085</v>
      </c>
    </row>
    <row r="36" spans="2:8" ht="15.75">
      <c r="B36" s="97" t="s">
        <v>5</v>
      </c>
      <c r="C36" s="92" t="s">
        <v>21</v>
      </c>
      <c r="G36" s="91" t="s">
        <v>165</v>
      </c>
      <c r="H36" s="98">
        <v>-2972</v>
      </c>
    </row>
    <row r="37" spans="2:8" ht="15.75">
      <c r="B37" s="97" t="s">
        <v>5</v>
      </c>
      <c r="C37" s="92" t="s">
        <v>22</v>
      </c>
      <c r="G37" s="91" t="s">
        <v>166</v>
      </c>
      <c r="H37" s="98">
        <v>-205948</v>
      </c>
    </row>
    <row r="38" spans="2:8" ht="15.75">
      <c r="B38" s="97" t="s">
        <v>5</v>
      </c>
      <c r="C38" s="92" t="s">
        <v>23</v>
      </c>
      <c r="G38" s="91" t="s">
        <v>167</v>
      </c>
      <c r="H38" s="98">
        <v>262294</v>
      </c>
    </row>
    <row r="39" spans="2:8" ht="15.75">
      <c r="B39" s="97" t="s">
        <v>5</v>
      </c>
      <c r="C39" s="92" t="s">
        <v>12</v>
      </c>
      <c r="H39" s="98">
        <v>122370</v>
      </c>
    </row>
    <row r="40" spans="2:8" ht="15.75">
      <c r="B40" s="97" t="s">
        <v>5</v>
      </c>
      <c r="C40" s="92" t="s">
        <v>13</v>
      </c>
      <c r="H40" s="91">
        <v>-91744</v>
      </c>
    </row>
    <row r="42" spans="1:8" ht="15.75">
      <c r="A42" s="315" t="s">
        <v>24</v>
      </c>
      <c r="B42" s="321"/>
      <c r="C42" s="321"/>
      <c r="D42" s="321"/>
      <c r="E42" s="321"/>
      <c r="F42" s="321"/>
      <c r="G42" s="321"/>
      <c r="H42" s="321"/>
    </row>
    <row r="43" spans="1:5" ht="18.75">
      <c r="A43" s="91" t="s">
        <v>25</v>
      </c>
      <c r="E43" s="95"/>
    </row>
    <row r="44" ht="18.75">
      <c r="E44" s="95"/>
    </row>
    <row r="45" spans="1:8" ht="18.75">
      <c r="A45" s="87" t="s">
        <v>351</v>
      </c>
      <c r="C45" s="92" t="s">
        <v>26</v>
      </c>
      <c r="E45" s="95"/>
      <c r="H45" s="98">
        <v>1947267</v>
      </c>
    </row>
    <row r="46" spans="1:8" ht="18.75">
      <c r="A46" s="87" t="s">
        <v>353</v>
      </c>
      <c r="C46" s="92" t="s">
        <v>27</v>
      </c>
      <c r="E46" s="95"/>
      <c r="H46" s="98">
        <v>906272</v>
      </c>
    </row>
    <row r="47" ht="18.75">
      <c r="E47" s="95"/>
    </row>
    <row r="48" spans="1:5" ht="18.75">
      <c r="A48" s="91" t="s">
        <v>338</v>
      </c>
      <c r="E48" s="95"/>
    </row>
    <row r="49" ht="18.75">
      <c r="E49" s="95"/>
    </row>
    <row r="50" spans="2:8" ht="15.75">
      <c r="B50" s="91" t="s">
        <v>339</v>
      </c>
      <c r="C50" s="91"/>
      <c r="G50" s="322" t="s">
        <v>29</v>
      </c>
      <c r="H50" s="322"/>
    </row>
    <row r="51" spans="2:8" ht="15.75">
      <c r="B51" s="91" t="s">
        <v>340</v>
      </c>
      <c r="C51" s="91"/>
      <c r="G51" s="322" t="s">
        <v>286</v>
      </c>
      <c r="H51" s="322"/>
    </row>
    <row r="52" spans="2:8" ht="15.75">
      <c r="B52" s="91" t="s">
        <v>341</v>
      </c>
      <c r="C52" s="91"/>
      <c r="G52" s="322" t="s">
        <v>223</v>
      </c>
      <c r="H52" s="322"/>
    </row>
    <row r="53" spans="2:8" ht="15.75">
      <c r="B53" s="91" t="s">
        <v>28</v>
      </c>
      <c r="C53" s="91"/>
      <c r="G53" s="322" t="s">
        <v>342</v>
      </c>
      <c r="H53" s="322"/>
    </row>
    <row r="54" spans="2:8" ht="15.75">
      <c r="B54" s="91" t="s">
        <v>343</v>
      </c>
      <c r="C54" s="91"/>
      <c r="G54" s="322" t="s">
        <v>344</v>
      </c>
      <c r="H54" s="322"/>
    </row>
    <row r="55" spans="2:8" ht="15.75">
      <c r="B55" s="91" t="s">
        <v>346</v>
      </c>
      <c r="C55" s="91"/>
      <c r="G55" s="322" t="s">
        <v>345</v>
      </c>
      <c r="H55" s="322"/>
    </row>
    <row r="59" spans="1:5" ht="15.75">
      <c r="A59" s="48" t="s">
        <v>403</v>
      </c>
      <c r="B59" s="266"/>
      <c r="C59" s="266"/>
      <c r="D59" s="266"/>
      <c r="E59" s="266"/>
    </row>
    <row r="60" spans="1:5" ht="15.75">
      <c r="A60" s="48" t="s">
        <v>404</v>
      </c>
      <c r="B60" s="266"/>
      <c r="C60" s="266"/>
      <c r="D60" s="266"/>
      <c r="E60" s="266"/>
    </row>
  </sheetData>
  <sheetProtection password="B55E" sheet="1" objects="1" scenarios="1" selectLockedCells="1" selectUnlockedCells="1"/>
  <mergeCells count="11">
    <mergeCell ref="G53:H53"/>
    <mergeCell ref="G54:H54"/>
    <mergeCell ref="G55:H55"/>
    <mergeCell ref="A42:H42"/>
    <mergeCell ref="G50:H50"/>
    <mergeCell ref="G51:H51"/>
    <mergeCell ref="G52:H52"/>
    <mergeCell ref="A16:J16"/>
    <mergeCell ref="A3:H3"/>
    <mergeCell ref="A5:H12"/>
    <mergeCell ref="A14:H14"/>
  </mergeCells>
  <printOptions/>
  <pageMargins left="0.84" right="0.6" top="1.29" bottom="1" header="0.28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2"/>
  <sheetViews>
    <sheetView workbookViewId="0" topLeftCell="A1">
      <selection activeCell="B82" sqref="B82:F83"/>
    </sheetView>
  </sheetViews>
  <sheetFormatPr defaultColWidth="9.140625" defaultRowHeight="12.75"/>
  <cols>
    <col min="1" max="1" width="3.7109375" style="266" customWidth="1"/>
    <col min="2" max="2" width="38.421875" style="266" customWidth="1"/>
    <col min="3" max="3" width="6.28125" style="266" customWidth="1"/>
    <col min="4" max="4" width="9.7109375" style="266" customWidth="1"/>
    <col min="5" max="5" width="10.57421875" style="266" customWidth="1"/>
    <col min="6" max="6" width="8.7109375" style="266" customWidth="1"/>
    <col min="7" max="7" width="9.8515625" style="71" customWidth="1"/>
    <col min="8" max="8" width="8.28125" style="72" bestFit="1" customWidth="1"/>
    <col min="9" max="16384" width="9.140625" style="266" customWidth="1"/>
  </cols>
  <sheetData>
    <row r="1" spans="2:6" ht="20.25">
      <c r="B1" s="175"/>
      <c r="C1" s="265"/>
      <c r="E1" s="325" t="s">
        <v>29</v>
      </c>
      <c r="F1" s="326"/>
    </row>
    <row r="2" spans="2:8" s="1" customFormat="1" ht="18.75">
      <c r="B2" s="323" t="s">
        <v>157</v>
      </c>
      <c r="C2" s="324"/>
      <c r="D2" s="324"/>
      <c r="E2" s="324"/>
      <c r="F2" s="2"/>
      <c r="G2" s="71"/>
      <c r="H2" s="73"/>
    </row>
    <row r="3" spans="2:8" s="1" customFormat="1" ht="22.5" customHeight="1">
      <c r="B3" s="88"/>
      <c r="C3" s="89" t="s">
        <v>156</v>
      </c>
      <c r="D3" s="267"/>
      <c r="E3" s="268"/>
      <c r="F3" s="2"/>
      <c r="G3" s="71"/>
      <c r="H3" s="73"/>
    </row>
    <row r="4" spans="2:8" s="1" customFormat="1" ht="18.75">
      <c r="B4" s="88"/>
      <c r="C4" s="86" t="s">
        <v>153</v>
      </c>
      <c r="D4" s="90"/>
      <c r="E4" s="90"/>
      <c r="F4" s="3"/>
      <c r="G4" s="71"/>
      <c r="H4" s="73"/>
    </row>
    <row r="5" spans="2:8" s="1" customFormat="1" ht="16.5">
      <c r="B5" s="269"/>
      <c r="C5" s="4"/>
      <c r="D5" s="4"/>
      <c r="G5" s="71"/>
      <c r="H5" s="73"/>
    </row>
    <row r="6" spans="2:8" ht="78.75" customHeight="1">
      <c r="B6" s="5" t="s">
        <v>30</v>
      </c>
      <c r="C6" s="6" t="s">
        <v>31</v>
      </c>
      <c r="D6" s="6" t="s">
        <v>32</v>
      </c>
      <c r="E6" s="57" t="s">
        <v>33</v>
      </c>
      <c r="F6" s="6" t="s">
        <v>34</v>
      </c>
      <c r="G6" s="74"/>
      <c r="H6" s="75"/>
    </row>
    <row r="7" spans="2:8" s="7" customFormat="1" ht="12">
      <c r="B7" s="8">
        <v>1</v>
      </c>
      <c r="C7" s="9">
        <v>2</v>
      </c>
      <c r="D7" s="9">
        <v>3</v>
      </c>
      <c r="E7" s="58">
        <v>4</v>
      </c>
      <c r="F7" s="9">
        <v>5</v>
      </c>
      <c r="G7" s="76"/>
      <c r="H7" s="77"/>
    </row>
    <row r="8" spans="2:8" ht="15">
      <c r="B8" s="27" t="s">
        <v>35</v>
      </c>
      <c r="C8" s="10"/>
      <c r="D8" s="11"/>
      <c r="E8" s="12"/>
      <c r="F8" s="37"/>
      <c r="H8" s="78"/>
    </row>
    <row r="9" spans="2:8" ht="14.25">
      <c r="B9" s="13" t="s">
        <v>36</v>
      </c>
      <c r="C9" s="14"/>
      <c r="D9" s="15">
        <f>D10+D18</f>
        <v>369481</v>
      </c>
      <c r="E9" s="59">
        <f>E10+E18</f>
        <v>374548</v>
      </c>
      <c r="F9" s="15">
        <f>F10+F18</f>
        <v>392717</v>
      </c>
      <c r="G9" s="79"/>
      <c r="H9" s="80"/>
    </row>
    <row r="10" spans="2:8" ht="14.25">
      <c r="B10" s="13" t="s">
        <v>37</v>
      </c>
      <c r="C10" s="33"/>
      <c r="D10" s="16">
        <f>D11+D13+D17</f>
        <v>126835</v>
      </c>
      <c r="E10" s="60">
        <f>E11+E13+E17</f>
        <v>126835</v>
      </c>
      <c r="F10" s="16">
        <f>F11+F13+F17</f>
        <v>124201</v>
      </c>
      <c r="G10" s="79"/>
      <c r="H10" s="80"/>
    </row>
    <row r="11" spans="2:8" ht="16.5" customHeight="1">
      <c r="B11" s="13" t="s">
        <v>38</v>
      </c>
      <c r="C11" s="6" t="s">
        <v>39</v>
      </c>
      <c r="D11" s="16">
        <f>D12</f>
        <v>4300</v>
      </c>
      <c r="E11" s="60">
        <f>E12</f>
        <v>4300</v>
      </c>
      <c r="F11" s="16">
        <f>F12</f>
        <v>3676</v>
      </c>
      <c r="G11" s="79"/>
      <c r="H11" s="80"/>
    </row>
    <row r="12" spans="2:8" ht="15" customHeight="1">
      <c r="B12" s="32" t="s">
        <v>40</v>
      </c>
      <c r="C12" s="33" t="s">
        <v>41</v>
      </c>
      <c r="D12" s="17">
        <v>4300</v>
      </c>
      <c r="E12" s="61">
        <v>4300</v>
      </c>
      <c r="F12" s="18">
        <v>3676</v>
      </c>
      <c r="G12" s="81"/>
      <c r="H12" s="82"/>
    </row>
    <row r="13" spans="2:8" ht="14.25">
      <c r="B13" s="13" t="s">
        <v>42</v>
      </c>
      <c r="C13" s="6" t="s">
        <v>43</v>
      </c>
      <c r="D13" s="16">
        <f>D14+D15+D16</f>
        <v>122535</v>
      </c>
      <c r="E13" s="16">
        <f>E14+E15+E16</f>
        <v>122535</v>
      </c>
      <c r="F13" s="16">
        <f>F14+F15+F16</f>
        <v>120405</v>
      </c>
      <c r="G13" s="79"/>
      <c r="H13" s="80"/>
    </row>
    <row r="14" spans="2:8" ht="14.25">
      <c r="B14" s="32" t="s">
        <v>44</v>
      </c>
      <c r="C14" s="33" t="s">
        <v>45</v>
      </c>
      <c r="D14" s="18">
        <v>30000</v>
      </c>
      <c r="E14" s="61">
        <v>30000</v>
      </c>
      <c r="F14" s="18">
        <v>29490</v>
      </c>
      <c r="G14" s="81"/>
      <c r="H14" s="80"/>
    </row>
    <row r="15" spans="2:8" ht="14.25">
      <c r="B15" s="32" t="s">
        <v>46</v>
      </c>
      <c r="C15" s="33" t="s">
        <v>47</v>
      </c>
      <c r="D15" s="18">
        <v>20000</v>
      </c>
      <c r="E15" s="61">
        <v>20000</v>
      </c>
      <c r="F15" s="19">
        <v>29057</v>
      </c>
      <c r="G15" s="81"/>
      <c r="H15" s="80"/>
    </row>
    <row r="16" spans="2:8" ht="14.25">
      <c r="B16" s="32" t="s">
        <v>48</v>
      </c>
      <c r="C16" s="33" t="s">
        <v>49</v>
      </c>
      <c r="D16" s="18">
        <v>72535</v>
      </c>
      <c r="E16" s="61">
        <v>72535</v>
      </c>
      <c r="F16" s="18">
        <v>61858</v>
      </c>
      <c r="G16" s="81"/>
      <c r="H16" s="80"/>
    </row>
    <row r="17" spans="2:8" ht="14.25">
      <c r="B17" s="13" t="s">
        <v>50</v>
      </c>
      <c r="C17" s="6" t="s">
        <v>51</v>
      </c>
      <c r="D17" s="20">
        <v>0</v>
      </c>
      <c r="E17" s="62">
        <v>0</v>
      </c>
      <c r="F17" s="20">
        <v>120</v>
      </c>
      <c r="G17" s="81"/>
      <c r="H17" s="80"/>
    </row>
    <row r="18" spans="2:8" ht="14.25">
      <c r="B18" s="13" t="s">
        <v>52</v>
      </c>
      <c r="C18" s="6"/>
      <c r="D18" s="16">
        <f>D19+D26+D38+D39+D40+D42+D47+D48+D46</f>
        <v>242646</v>
      </c>
      <c r="E18" s="60">
        <f>E19+E26+E38+E39+E40+E42+E47+E48+E46+E50</f>
        <v>247713</v>
      </c>
      <c r="F18" s="16">
        <f>F19+F26+F38+F39+F40+F42+F47+F48+F46+F50</f>
        <v>268516</v>
      </c>
      <c r="G18" s="79"/>
      <c r="H18" s="80"/>
    </row>
    <row r="19" spans="2:8" ht="14.25">
      <c r="B19" s="13" t="s">
        <v>53</v>
      </c>
      <c r="C19" s="6" t="s">
        <v>54</v>
      </c>
      <c r="D19" s="21">
        <f>D20+D21+D22+D23+D24+D25</f>
        <v>68346</v>
      </c>
      <c r="E19" s="63">
        <f>E20+E21+E22+E23+E24+E25</f>
        <v>72340</v>
      </c>
      <c r="F19" s="21">
        <f>F20+F21+F22+F23+F24+F25</f>
        <v>83306</v>
      </c>
      <c r="G19" s="83"/>
      <c r="H19" s="80"/>
    </row>
    <row r="20" spans="2:8" ht="14.25">
      <c r="B20" s="32" t="s">
        <v>55</v>
      </c>
      <c r="C20" s="33" t="s">
        <v>56</v>
      </c>
      <c r="D20" s="18">
        <v>20000</v>
      </c>
      <c r="E20" s="61">
        <v>22754</v>
      </c>
      <c r="F20" s="18">
        <v>21979</v>
      </c>
      <c r="G20" s="81"/>
      <c r="H20" s="80"/>
    </row>
    <row r="21" spans="2:8" ht="14.25">
      <c r="B21" s="32" t="s">
        <v>57</v>
      </c>
      <c r="C21" s="33" t="s">
        <v>58</v>
      </c>
      <c r="D21" s="18">
        <v>19000</v>
      </c>
      <c r="E21" s="61">
        <v>19000</v>
      </c>
      <c r="F21" s="18">
        <v>18849</v>
      </c>
      <c r="G21" s="81"/>
      <c r="H21" s="82"/>
    </row>
    <row r="22" spans="2:8" ht="14.25">
      <c r="B22" s="32" t="s">
        <v>59</v>
      </c>
      <c r="C22" s="33" t="s">
        <v>60</v>
      </c>
      <c r="D22" s="18">
        <v>27846</v>
      </c>
      <c r="E22" s="61">
        <v>29086</v>
      </c>
      <c r="F22" s="18">
        <v>40687</v>
      </c>
      <c r="G22" s="81"/>
      <c r="H22" s="80"/>
    </row>
    <row r="23" spans="2:8" ht="14.25">
      <c r="B23" s="32" t="s">
        <v>61</v>
      </c>
      <c r="C23" s="33" t="s">
        <v>62</v>
      </c>
      <c r="D23" s="18">
        <v>1000</v>
      </c>
      <c r="E23" s="61">
        <v>1000</v>
      </c>
      <c r="F23" s="18">
        <v>1435</v>
      </c>
      <c r="G23" s="81"/>
      <c r="H23" s="80"/>
    </row>
    <row r="24" spans="2:8" ht="12.75" customHeight="1">
      <c r="B24" s="32" t="s">
        <v>63</v>
      </c>
      <c r="C24" s="33" t="s">
        <v>64</v>
      </c>
      <c r="D24" s="18">
        <v>500</v>
      </c>
      <c r="E24" s="61">
        <v>500</v>
      </c>
      <c r="F24" s="18">
        <v>356</v>
      </c>
      <c r="G24" s="81"/>
      <c r="H24" s="80"/>
    </row>
    <row r="25" spans="2:8" ht="14.25" hidden="1">
      <c r="B25" s="32" t="s">
        <v>65</v>
      </c>
      <c r="C25" s="33" t="s">
        <v>66</v>
      </c>
      <c r="D25" s="18">
        <v>0</v>
      </c>
      <c r="E25" s="61">
        <v>0</v>
      </c>
      <c r="F25" s="18"/>
      <c r="G25" s="81"/>
      <c r="H25" s="80"/>
    </row>
    <row r="26" spans="2:8" ht="14.25">
      <c r="B26" s="13" t="s">
        <v>67</v>
      </c>
      <c r="C26" s="6" t="s">
        <v>68</v>
      </c>
      <c r="D26" s="16">
        <f>D27+D28+D29+D30+D31+D32+D33+D34+D35+D36+D37</f>
        <v>165300</v>
      </c>
      <c r="E26" s="60">
        <f>E27+E28+E29+E30+E31+E32+E33+E34+E35+E36+E37</f>
        <v>165300</v>
      </c>
      <c r="F26" s="16">
        <f>F27+F28+F29+F30+F31+F32+F33+F34+F35+F36+F37</f>
        <v>170855</v>
      </c>
      <c r="G26" s="79"/>
      <c r="H26" s="82"/>
    </row>
    <row r="27" spans="2:8" ht="12" customHeight="1">
      <c r="B27" s="32" t="s">
        <v>69</v>
      </c>
      <c r="C27" s="33" t="s">
        <v>70</v>
      </c>
      <c r="D27" s="18">
        <v>12000</v>
      </c>
      <c r="E27" s="61">
        <v>12000</v>
      </c>
      <c r="F27" s="18">
        <v>12222</v>
      </c>
      <c r="G27" s="81"/>
      <c r="H27" s="80"/>
    </row>
    <row r="28" spans="2:8" ht="0.75" customHeight="1" hidden="1">
      <c r="B28" s="32" t="s">
        <v>71</v>
      </c>
      <c r="C28" s="33" t="s">
        <v>72</v>
      </c>
      <c r="D28" s="18">
        <v>0</v>
      </c>
      <c r="E28" s="61">
        <v>0</v>
      </c>
      <c r="F28" s="18"/>
      <c r="G28" s="81"/>
      <c r="H28" s="80"/>
    </row>
    <row r="29" spans="2:8" ht="14.25">
      <c r="B29" s="32" t="s">
        <v>73</v>
      </c>
      <c r="C29" s="33" t="s">
        <v>74</v>
      </c>
      <c r="D29" s="18">
        <v>55000</v>
      </c>
      <c r="E29" s="61">
        <v>55000</v>
      </c>
      <c r="F29" s="18">
        <v>68081</v>
      </c>
      <c r="G29" s="81"/>
      <c r="H29" s="80"/>
    </row>
    <row r="30" spans="2:8" ht="14.25">
      <c r="B30" s="32" t="s">
        <v>75</v>
      </c>
      <c r="C30" s="33" t="s">
        <v>76</v>
      </c>
      <c r="D30" s="18">
        <v>2500</v>
      </c>
      <c r="E30" s="61">
        <v>2500</v>
      </c>
      <c r="F30" s="18">
        <v>2312</v>
      </c>
      <c r="G30" s="81"/>
      <c r="H30" s="80"/>
    </row>
    <row r="31" spans="2:8" ht="12" customHeight="1">
      <c r="B31" s="32" t="s">
        <v>77</v>
      </c>
      <c r="C31" s="33" t="s">
        <v>78</v>
      </c>
      <c r="D31" s="18">
        <v>53000</v>
      </c>
      <c r="E31" s="61">
        <v>53000</v>
      </c>
      <c r="F31" s="18">
        <v>47309</v>
      </c>
      <c r="G31" s="81"/>
      <c r="H31" s="82"/>
    </row>
    <row r="32" spans="2:8" ht="14.25" hidden="1">
      <c r="B32" s="32" t="s">
        <v>79</v>
      </c>
      <c r="C32" s="33" t="s">
        <v>80</v>
      </c>
      <c r="D32" s="18">
        <v>0</v>
      </c>
      <c r="E32" s="61">
        <v>0</v>
      </c>
      <c r="F32" s="18">
        <v>0</v>
      </c>
      <c r="G32" s="81"/>
      <c r="H32" s="80"/>
    </row>
    <row r="33" spans="2:8" ht="14.25">
      <c r="B33" s="32" t="s">
        <v>81</v>
      </c>
      <c r="C33" s="33" t="s">
        <v>82</v>
      </c>
      <c r="D33" s="18">
        <v>5500</v>
      </c>
      <c r="E33" s="61">
        <v>5500</v>
      </c>
      <c r="F33" s="18">
        <v>9667</v>
      </c>
      <c r="G33" s="81"/>
      <c r="H33" s="80"/>
    </row>
    <row r="34" spans="2:8" ht="14.25" customHeight="1">
      <c r="B34" s="32" t="s">
        <v>83</v>
      </c>
      <c r="C34" s="33" t="s">
        <v>84</v>
      </c>
      <c r="D34" s="18">
        <v>37000</v>
      </c>
      <c r="E34" s="61">
        <v>37000</v>
      </c>
      <c r="F34" s="18">
        <v>30999</v>
      </c>
      <c r="G34" s="81"/>
      <c r="H34" s="80"/>
    </row>
    <row r="35" spans="2:8" ht="1.5" customHeight="1" hidden="1">
      <c r="B35" s="32" t="s">
        <v>85</v>
      </c>
      <c r="C35" s="33" t="s">
        <v>86</v>
      </c>
      <c r="D35" s="18">
        <v>0</v>
      </c>
      <c r="E35" s="61">
        <v>0</v>
      </c>
      <c r="F35" s="18">
        <v>0</v>
      </c>
      <c r="G35" s="81"/>
      <c r="H35" s="80"/>
    </row>
    <row r="36" spans="2:8" ht="14.25">
      <c r="B36" s="32" t="s">
        <v>87</v>
      </c>
      <c r="C36" s="33" t="s">
        <v>88</v>
      </c>
      <c r="D36" s="18">
        <v>0</v>
      </c>
      <c r="E36" s="61">
        <v>0</v>
      </c>
      <c r="F36" s="18">
        <v>210</v>
      </c>
      <c r="G36" s="81"/>
      <c r="H36" s="82"/>
    </row>
    <row r="37" spans="2:8" ht="14.25">
      <c r="B37" s="32" t="s">
        <v>89</v>
      </c>
      <c r="C37" s="33" t="s">
        <v>90</v>
      </c>
      <c r="D37" s="18">
        <v>300</v>
      </c>
      <c r="E37" s="61">
        <v>300</v>
      </c>
      <c r="F37" s="18">
        <v>55</v>
      </c>
      <c r="G37" s="81"/>
      <c r="H37" s="80"/>
    </row>
    <row r="38" spans="2:8" ht="14.25">
      <c r="B38" s="13" t="s">
        <v>91</v>
      </c>
      <c r="C38" s="6" t="s">
        <v>92</v>
      </c>
      <c r="D38" s="20">
        <v>4500</v>
      </c>
      <c r="E38" s="62">
        <v>4500</v>
      </c>
      <c r="F38" s="20">
        <v>7163</v>
      </c>
      <c r="G38" s="81"/>
      <c r="H38" s="80"/>
    </row>
    <row r="39" spans="2:8" ht="14.25">
      <c r="B39" s="13" t="s">
        <v>93</v>
      </c>
      <c r="C39" s="6" t="s">
        <v>94</v>
      </c>
      <c r="D39" s="20">
        <v>4500</v>
      </c>
      <c r="E39" s="62">
        <v>5413</v>
      </c>
      <c r="F39" s="20">
        <v>3418</v>
      </c>
      <c r="G39" s="81"/>
      <c r="H39" s="80"/>
    </row>
    <row r="40" spans="2:8" ht="14.25">
      <c r="B40" s="13" t="s">
        <v>95</v>
      </c>
      <c r="C40" s="6" t="s">
        <v>96</v>
      </c>
      <c r="D40" s="16">
        <f>D41</f>
        <v>0</v>
      </c>
      <c r="E40" s="60">
        <f>E41</f>
        <v>0</v>
      </c>
      <c r="F40" s="16">
        <v>-199</v>
      </c>
      <c r="G40" s="79"/>
      <c r="H40" s="80"/>
    </row>
    <row r="41" spans="2:8" ht="14.25">
      <c r="B41" s="32" t="s">
        <v>97</v>
      </c>
      <c r="C41" s="33" t="s">
        <v>98</v>
      </c>
      <c r="D41" s="18">
        <v>0</v>
      </c>
      <c r="E41" s="61">
        <v>0</v>
      </c>
      <c r="F41" s="18">
        <v>-199</v>
      </c>
      <c r="G41" s="81"/>
      <c r="H41" s="80"/>
    </row>
    <row r="42" spans="2:8" ht="0.75" customHeight="1" hidden="1">
      <c r="B42" s="13" t="s">
        <v>99</v>
      </c>
      <c r="C42" s="6" t="s">
        <v>100</v>
      </c>
      <c r="D42" s="16">
        <f>D45+D44+D43</f>
        <v>0</v>
      </c>
      <c r="E42" s="60">
        <f>E45+E44+E43</f>
        <v>0</v>
      </c>
      <c r="F42" s="16">
        <f>F45+F44+F43</f>
        <v>0</v>
      </c>
      <c r="G42" s="79"/>
      <c r="H42" s="80"/>
    </row>
    <row r="43" spans="2:8" ht="14.25" hidden="1">
      <c r="B43" s="32" t="s">
        <v>101</v>
      </c>
      <c r="C43" s="33" t="s">
        <v>102</v>
      </c>
      <c r="D43" s="18">
        <v>0</v>
      </c>
      <c r="E43" s="61">
        <v>0</v>
      </c>
      <c r="F43" s="18"/>
      <c r="G43" s="81"/>
      <c r="H43" s="80"/>
    </row>
    <row r="44" spans="2:8" ht="14.25" hidden="1">
      <c r="B44" s="32" t="s">
        <v>103</v>
      </c>
      <c r="C44" s="33" t="s">
        <v>104</v>
      </c>
      <c r="D44" s="18">
        <v>0</v>
      </c>
      <c r="E44" s="61">
        <v>0</v>
      </c>
      <c r="F44" s="18"/>
      <c r="G44" s="81"/>
      <c r="H44" s="80"/>
    </row>
    <row r="45" spans="2:8" ht="14.25" hidden="1">
      <c r="B45" s="32" t="s">
        <v>105</v>
      </c>
      <c r="C45" s="33" t="s">
        <v>106</v>
      </c>
      <c r="D45" s="18">
        <v>0</v>
      </c>
      <c r="E45" s="61">
        <v>0</v>
      </c>
      <c r="F45" s="18"/>
      <c r="G45" s="81"/>
      <c r="H45" s="82"/>
    </row>
    <row r="46" spans="2:8" ht="15" customHeight="1">
      <c r="B46" s="13" t="s">
        <v>107</v>
      </c>
      <c r="C46" s="6" t="s">
        <v>108</v>
      </c>
      <c r="D46" s="20">
        <v>0</v>
      </c>
      <c r="E46" s="62">
        <v>0</v>
      </c>
      <c r="F46" s="20">
        <v>3813</v>
      </c>
      <c r="G46" s="81"/>
      <c r="H46" s="80"/>
    </row>
    <row r="47" spans="2:8" ht="0.75" customHeight="1" hidden="1">
      <c r="B47" s="13" t="s">
        <v>109</v>
      </c>
      <c r="C47" s="6" t="s">
        <v>110</v>
      </c>
      <c r="D47" s="20">
        <v>0</v>
      </c>
      <c r="E47" s="62">
        <v>0</v>
      </c>
      <c r="F47" s="20">
        <v>0</v>
      </c>
      <c r="G47" s="81"/>
      <c r="H47" s="80"/>
    </row>
    <row r="48" spans="2:8" ht="14.25" hidden="1">
      <c r="B48" s="13" t="s">
        <v>111</v>
      </c>
      <c r="C48" s="6" t="s">
        <v>112</v>
      </c>
      <c r="D48" s="22">
        <v>0</v>
      </c>
      <c r="E48" s="62">
        <v>0</v>
      </c>
      <c r="F48" s="20">
        <v>0</v>
      </c>
      <c r="G48" s="81"/>
      <c r="H48" s="80"/>
    </row>
    <row r="49" spans="2:8" ht="6" customHeight="1" hidden="1">
      <c r="B49" s="23"/>
      <c r="C49" s="24"/>
      <c r="D49" s="25"/>
      <c r="E49" s="64"/>
      <c r="F49" s="26"/>
      <c r="G49" s="81"/>
      <c r="H49" s="80"/>
    </row>
    <row r="50" spans="2:8" ht="14.25" customHeight="1">
      <c r="B50" s="13" t="s">
        <v>144</v>
      </c>
      <c r="C50" s="6" t="s">
        <v>145</v>
      </c>
      <c r="D50" s="37"/>
      <c r="E50" s="62">
        <v>160</v>
      </c>
      <c r="F50" s="20">
        <v>160</v>
      </c>
      <c r="G50" s="81"/>
      <c r="H50" s="80"/>
    </row>
    <row r="51" spans="2:8" ht="12.75" customHeight="1">
      <c r="B51" s="27"/>
      <c r="C51" s="28"/>
      <c r="D51" s="29"/>
      <c r="E51" s="11"/>
      <c r="F51" s="37"/>
      <c r="G51" s="81"/>
      <c r="H51" s="80"/>
    </row>
    <row r="52" spans="2:8" ht="14.25">
      <c r="B52" s="30" t="s">
        <v>113</v>
      </c>
      <c r="C52" s="31" t="s">
        <v>114</v>
      </c>
      <c r="D52" s="15">
        <f>D54+D55+D56+D53</f>
        <v>2010373</v>
      </c>
      <c r="E52" s="59">
        <f>E54+E55+E56+E53+E57+E58</f>
        <v>2133018</v>
      </c>
      <c r="F52" s="15">
        <f>F54+F55+F56+F53+F57+F58</f>
        <v>2131421</v>
      </c>
      <c r="G52" s="79"/>
      <c r="H52" s="82"/>
    </row>
    <row r="53" spans="2:8" ht="14.25">
      <c r="B53" s="32" t="s">
        <v>133</v>
      </c>
      <c r="C53" s="33" t="s">
        <v>134</v>
      </c>
      <c r="D53" s="18">
        <v>1513073</v>
      </c>
      <c r="E53" s="61">
        <v>1569046</v>
      </c>
      <c r="F53" s="18">
        <v>1569046</v>
      </c>
      <c r="G53" s="81"/>
      <c r="H53" s="80"/>
    </row>
    <row r="54" spans="2:8" ht="14.25">
      <c r="B54" s="32" t="s">
        <v>146</v>
      </c>
      <c r="C54" s="33" t="s">
        <v>115</v>
      </c>
      <c r="D54" s="34">
        <v>357300</v>
      </c>
      <c r="E54" s="61">
        <v>357300</v>
      </c>
      <c r="F54" s="18">
        <v>357300</v>
      </c>
      <c r="G54" s="81"/>
      <c r="H54" s="80"/>
    </row>
    <row r="55" spans="2:8" ht="14.25">
      <c r="B55" s="32" t="s">
        <v>147</v>
      </c>
      <c r="C55" s="33" t="s">
        <v>116</v>
      </c>
      <c r="D55" s="34">
        <v>140000</v>
      </c>
      <c r="E55" s="61">
        <v>140000</v>
      </c>
      <c r="F55" s="18">
        <v>139839</v>
      </c>
      <c r="G55" s="81"/>
      <c r="H55" s="80"/>
    </row>
    <row r="56" spans="2:8" ht="14.25">
      <c r="B56" s="32" t="s">
        <v>148</v>
      </c>
      <c r="C56" s="33" t="s">
        <v>117</v>
      </c>
      <c r="D56" s="18">
        <v>0</v>
      </c>
      <c r="E56" s="61">
        <v>2060</v>
      </c>
      <c r="F56" s="18">
        <v>2060</v>
      </c>
      <c r="G56" s="81"/>
      <c r="H56" s="82"/>
    </row>
    <row r="57" spans="2:8" ht="15" customHeight="1">
      <c r="B57" s="32" t="s">
        <v>135</v>
      </c>
      <c r="C57" s="33" t="s">
        <v>136</v>
      </c>
      <c r="D57" s="37">
        <v>0</v>
      </c>
      <c r="E57" s="61">
        <v>64612</v>
      </c>
      <c r="F57" s="18">
        <v>64612</v>
      </c>
      <c r="G57" s="81"/>
      <c r="H57" s="80"/>
    </row>
    <row r="58" spans="2:8" ht="15" customHeight="1">
      <c r="B58" s="32" t="s">
        <v>137</v>
      </c>
      <c r="C58" s="33">
        <v>3140</v>
      </c>
      <c r="D58" s="37"/>
      <c r="E58" s="61"/>
      <c r="F58" s="18">
        <v>-1436</v>
      </c>
      <c r="G58" s="81"/>
      <c r="H58" s="80"/>
    </row>
    <row r="59" spans="2:8" ht="15" customHeight="1">
      <c r="B59" s="53"/>
      <c r="C59" s="54"/>
      <c r="D59" s="55"/>
      <c r="E59" s="56"/>
      <c r="F59" s="307"/>
      <c r="G59" s="81"/>
      <c r="H59" s="80"/>
    </row>
    <row r="60" spans="2:8" ht="14.25">
      <c r="B60" s="30" t="s">
        <v>118</v>
      </c>
      <c r="C60" s="31"/>
      <c r="D60" s="15">
        <f>D61</f>
        <v>0</v>
      </c>
      <c r="E60" s="15">
        <f>E61</f>
        <v>285162</v>
      </c>
      <c r="F60" s="15">
        <f>F61</f>
        <v>268105</v>
      </c>
      <c r="G60" s="81"/>
      <c r="H60" s="82"/>
    </row>
    <row r="61" spans="2:8" ht="14.25">
      <c r="B61" s="13" t="s">
        <v>119</v>
      </c>
      <c r="C61" s="6" t="s">
        <v>120</v>
      </c>
      <c r="D61" s="21">
        <f>D62+D63</f>
        <v>0</v>
      </c>
      <c r="E61" s="63">
        <f>E62+E63+E64</f>
        <v>285162</v>
      </c>
      <c r="F61" s="21">
        <f>F62+F63+F64</f>
        <v>268105</v>
      </c>
      <c r="G61" s="83"/>
      <c r="H61" s="80"/>
    </row>
    <row r="62" spans="2:8" ht="14.25">
      <c r="B62" s="32" t="s">
        <v>121</v>
      </c>
      <c r="C62" s="33" t="s">
        <v>122</v>
      </c>
      <c r="D62" s="37">
        <v>0</v>
      </c>
      <c r="E62" s="61">
        <v>18897</v>
      </c>
      <c r="F62" s="18">
        <v>18897</v>
      </c>
      <c r="G62" s="81"/>
      <c r="H62" s="80"/>
    </row>
    <row r="63" spans="2:8" ht="14.25">
      <c r="B63" s="32" t="s">
        <v>123</v>
      </c>
      <c r="C63" s="33" t="s">
        <v>124</v>
      </c>
      <c r="D63" s="18">
        <v>0</v>
      </c>
      <c r="E63" s="61">
        <v>0</v>
      </c>
      <c r="F63" s="18">
        <v>-17057</v>
      </c>
      <c r="G63" s="81"/>
      <c r="H63" s="80"/>
    </row>
    <row r="64" spans="2:8" ht="25.5">
      <c r="B64" s="32" t="s">
        <v>138</v>
      </c>
      <c r="C64" s="33" t="s">
        <v>139</v>
      </c>
      <c r="D64" s="37">
        <v>0</v>
      </c>
      <c r="E64" s="61">
        <v>266265</v>
      </c>
      <c r="F64" s="18">
        <v>266265</v>
      </c>
      <c r="G64" s="81"/>
      <c r="H64" s="80"/>
    </row>
    <row r="65" spans="2:8" ht="12" customHeight="1">
      <c r="B65" s="27"/>
      <c r="C65" s="28"/>
      <c r="D65" s="39"/>
      <c r="E65" s="40"/>
      <c r="F65" s="20"/>
      <c r="G65" s="81"/>
      <c r="H65" s="80"/>
    </row>
    <row r="66" spans="2:8" ht="14.25">
      <c r="B66" s="30" t="s">
        <v>125</v>
      </c>
      <c r="C66" s="31"/>
      <c r="D66" s="41">
        <f>D67</f>
        <v>0</v>
      </c>
      <c r="E66" s="66">
        <f>E67</f>
        <v>0</v>
      </c>
      <c r="F66" s="41">
        <f>F67</f>
        <v>-205948</v>
      </c>
      <c r="G66" s="81"/>
      <c r="H66" s="80"/>
    </row>
    <row r="67" spans="2:8" ht="25.5">
      <c r="B67" s="23" t="s">
        <v>126</v>
      </c>
      <c r="C67" s="24" t="s">
        <v>127</v>
      </c>
      <c r="D67" s="38">
        <v>0</v>
      </c>
      <c r="E67" s="67">
        <v>0</v>
      </c>
      <c r="F67" s="38">
        <v>-205948</v>
      </c>
      <c r="G67" s="81"/>
      <c r="H67" s="80"/>
    </row>
    <row r="68" spans="2:8" ht="15" customHeight="1">
      <c r="B68" s="270"/>
      <c r="C68" s="35"/>
      <c r="D68" s="11"/>
      <c r="E68" s="11"/>
      <c r="F68" s="37"/>
      <c r="G68" s="81"/>
      <c r="H68" s="82"/>
    </row>
    <row r="69" spans="2:8" ht="14.25">
      <c r="B69" s="30" t="s">
        <v>128</v>
      </c>
      <c r="C69" s="14"/>
      <c r="D69" s="41">
        <f>D75+D74+D73+D72+D70+D71</f>
        <v>183029</v>
      </c>
      <c r="E69" s="66">
        <f>E75+E74+E73+E72+E70+E71</f>
        <v>183029</v>
      </c>
      <c r="F69" s="41">
        <f>F75+F74+F73+F72+F70+F71</f>
        <v>267244</v>
      </c>
      <c r="H69" s="80"/>
    </row>
    <row r="70" spans="2:8" ht="0.75" customHeight="1" hidden="1">
      <c r="B70" s="13" t="s">
        <v>129</v>
      </c>
      <c r="C70" s="6" t="s">
        <v>130</v>
      </c>
      <c r="D70" s="36">
        <v>0</v>
      </c>
      <c r="E70" s="65">
        <v>0</v>
      </c>
      <c r="F70" s="36">
        <v>0</v>
      </c>
      <c r="G70" s="81"/>
      <c r="H70" s="80"/>
    </row>
    <row r="71" spans="2:8" ht="14.25" hidden="1">
      <c r="B71" s="13" t="s">
        <v>131</v>
      </c>
      <c r="C71" s="6" t="s">
        <v>132</v>
      </c>
      <c r="D71" s="36">
        <v>0</v>
      </c>
      <c r="E71" s="65">
        <v>0</v>
      </c>
      <c r="F71" s="36">
        <v>0</v>
      </c>
      <c r="G71" s="81"/>
      <c r="H71" s="80"/>
    </row>
    <row r="72" spans="2:8" ht="14.25">
      <c r="B72" s="13" t="s">
        <v>149</v>
      </c>
      <c r="C72" s="6">
        <v>8372</v>
      </c>
      <c r="D72" s="36">
        <v>0</v>
      </c>
      <c r="E72" s="65">
        <v>0</v>
      </c>
      <c r="F72" s="36">
        <v>262294</v>
      </c>
      <c r="G72" s="81"/>
      <c r="H72" s="80"/>
    </row>
    <row r="73" spans="2:8" ht="25.5">
      <c r="B73" s="13" t="s">
        <v>150</v>
      </c>
      <c r="C73" s="6" t="s">
        <v>140</v>
      </c>
      <c r="D73" s="20">
        <v>0</v>
      </c>
      <c r="E73" s="62">
        <v>0</v>
      </c>
      <c r="F73" s="20">
        <v>-717</v>
      </c>
      <c r="G73" s="81"/>
      <c r="H73" s="80"/>
    </row>
    <row r="74" spans="2:8" ht="14.25">
      <c r="B74" s="36" t="s">
        <v>141</v>
      </c>
      <c r="C74" s="33"/>
      <c r="D74" s="42">
        <v>183029</v>
      </c>
      <c r="E74" s="68">
        <v>183029</v>
      </c>
      <c r="F74" s="42">
        <v>183029</v>
      </c>
      <c r="H74" s="80"/>
    </row>
    <row r="75" spans="2:8" ht="14.25">
      <c r="B75" s="23" t="s">
        <v>151</v>
      </c>
      <c r="C75" s="271"/>
      <c r="D75" s="43"/>
      <c r="E75" s="69"/>
      <c r="F75" s="43">
        <v>-177362</v>
      </c>
      <c r="H75" s="80"/>
    </row>
    <row r="76" spans="2:8" ht="14.25" customHeight="1">
      <c r="B76" s="270"/>
      <c r="C76" s="35"/>
      <c r="D76" s="11"/>
      <c r="E76" s="11"/>
      <c r="F76" s="37"/>
      <c r="G76" s="81"/>
      <c r="H76" s="80"/>
    </row>
    <row r="77" spans="2:8" ht="14.25">
      <c r="B77" s="44" t="s">
        <v>152</v>
      </c>
      <c r="C77" s="45"/>
      <c r="D77" s="46">
        <f>D69+D66+D60+D52+D9</f>
        <v>2562883</v>
      </c>
      <c r="E77" s="70">
        <f>E69+E66+E60+E52+E9</f>
        <v>2975757</v>
      </c>
      <c r="F77" s="46">
        <f>F69+F66+F60+F52+F9</f>
        <v>2853539</v>
      </c>
      <c r="G77" s="81"/>
      <c r="H77" s="82"/>
    </row>
    <row r="78" spans="2:8" ht="14.25" customHeight="1">
      <c r="B78" s="27"/>
      <c r="C78" s="35"/>
      <c r="D78" s="11"/>
      <c r="E78" s="11"/>
      <c r="F78" s="37"/>
      <c r="G78" s="81"/>
      <c r="H78" s="80"/>
    </row>
    <row r="79" spans="2:8" ht="14.25">
      <c r="B79" s="48"/>
      <c r="E79" s="47"/>
      <c r="F79" s="47"/>
      <c r="H79" s="78"/>
    </row>
    <row r="80" spans="1:13" ht="14.25">
      <c r="A80" s="48"/>
      <c r="E80" s="48"/>
      <c r="L80" s="49"/>
      <c r="M80" s="50"/>
    </row>
    <row r="81" spans="1:13" ht="14.25">
      <c r="A81" s="48"/>
      <c r="B81" s="232"/>
      <c r="L81" s="49"/>
      <c r="M81" s="50"/>
    </row>
    <row r="82" ht="14.25">
      <c r="B82" s="48" t="s">
        <v>403</v>
      </c>
    </row>
    <row r="83" ht="14.25">
      <c r="B83" s="48" t="s">
        <v>404</v>
      </c>
    </row>
    <row r="84" ht="14.25">
      <c r="A84" s="48"/>
    </row>
    <row r="85" spans="5:6" ht="14.25">
      <c r="E85" s="47"/>
      <c r="F85" s="47"/>
    </row>
    <row r="86" spans="5:6" ht="14.25">
      <c r="E86" s="47"/>
      <c r="F86" s="47"/>
    </row>
    <row r="87" spans="2:6" ht="14.25">
      <c r="B87" s="51"/>
      <c r="E87" s="47"/>
      <c r="F87" s="47"/>
    </row>
    <row r="88" spans="2:6" ht="14.25">
      <c r="B88" s="47"/>
      <c r="E88" s="47"/>
      <c r="F88" s="47"/>
    </row>
    <row r="89" spans="5:6" ht="14.25">
      <c r="E89" s="47"/>
      <c r="F89" s="47"/>
    </row>
    <row r="90" spans="5:6" ht="14.25">
      <c r="E90" s="47"/>
      <c r="F90" s="47"/>
    </row>
    <row r="91" spans="5:6" ht="14.25">
      <c r="E91" s="47"/>
      <c r="F91" s="47"/>
    </row>
    <row r="92" spans="5:6" ht="14.25">
      <c r="E92" s="47"/>
      <c r="F92" s="47"/>
    </row>
    <row r="93" spans="5:6" ht="14.25">
      <c r="E93" s="47"/>
      <c r="F93" s="47"/>
    </row>
    <row r="94" spans="5:6" ht="14.25">
      <c r="E94" s="47"/>
      <c r="F94" s="47"/>
    </row>
    <row r="95" spans="5:6" ht="14.25">
      <c r="E95" s="47"/>
      <c r="F95" s="47"/>
    </row>
    <row r="96" spans="5:6" ht="14.25">
      <c r="E96" s="47"/>
      <c r="F96" s="47"/>
    </row>
    <row r="97" spans="5:6" ht="14.25">
      <c r="E97" s="47"/>
      <c r="F97" s="47"/>
    </row>
    <row r="98" spans="5:6" ht="14.25">
      <c r="E98" s="47"/>
      <c r="F98" s="47"/>
    </row>
    <row r="99" spans="5:6" ht="14.25">
      <c r="E99" s="47"/>
      <c r="F99" s="47"/>
    </row>
    <row r="100" spans="5:6" ht="14.25">
      <c r="E100" s="47"/>
      <c r="F100" s="47"/>
    </row>
    <row r="101" spans="5:6" ht="14.25">
      <c r="E101" s="47"/>
      <c r="F101" s="47"/>
    </row>
    <row r="102" spans="5:6" ht="14.25">
      <c r="E102" s="47"/>
      <c r="F102" s="47"/>
    </row>
    <row r="103" spans="5:6" ht="14.25">
      <c r="E103" s="47"/>
      <c r="F103" s="47"/>
    </row>
    <row r="104" spans="5:6" ht="14.25">
      <c r="E104" s="47"/>
      <c r="F104" s="47"/>
    </row>
    <row r="105" spans="5:6" ht="14.25">
      <c r="E105" s="47"/>
      <c r="F105" s="47"/>
    </row>
    <row r="106" spans="5:6" ht="14.25">
      <c r="E106" s="47"/>
      <c r="F106" s="47"/>
    </row>
    <row r="107" spans="5:6" ht="14.25">
      <c r="E107" s="47"/>
      <c r="F107" s="47"/>
    </row>
    <row r="108" spans="5:6" ht="14.25">
      <c r="E108" s="47"/>
      <c r="F108" s="47"/>
    </row>
    <row r="109" spans="5:6" ht="14.25">
      <c r="E109" s="47"/>
      <c r="F109" s="47"/>
    </row>
    <row r="110" spans="5:6" ht="14.25">
      <c r="E110" s="47"/>
      <c r="F110" s="47"/>
    </row>
    <row r="111" spans="2:6" ht="14.25">
      <c r="B111" s="48" t="s">
        <v>142</v>
      </c>
      <c r="E111" s="47"/>
      <c r="F111" s="47"/>
    </row>
    <row r="112" spans="2:6" ht="14.25">
      <c r="B112" s="48" t="s">
        <v>143</v>
      </c>
      <c r="E112" s="47"/>
      <c r="F112" s="47"/>
    </row>
    <row r="113" spans="2:6" ht="14.25">
      <c r="B113" s="48"/>
      <c r="E113" s="47"/>
      <c r="F113" s="47"/>
    </row>
    <row r="114" spans="2:6" ht="14.25">
      <c r="B114" s="52"/>
      <c r="E114" s="47"/>
      <c r="F114" s="47"/>
    </row>
    <row r="115" spans="5:6" ht="14.25">
      <c r="E115" s="47"/>
      <c r="F115" s="47"/>
    </row>
    <row r="116" spans="5:6" ht="14.25">
      <c r="E116" s="47"/>
      <c r="F116" s="47"/>
    </row>
    <row r="117" spans="5:6" ht="14.25">
      <c r="E117" s="47"/>
      <c r="F117" s="47"/>
    </row>
    <row r="118" spans="5:6" ht="14.25">
      <c r="E118" s="47"/>
      <c r="F118" s="47"/>
    </row>
    <row r="119" spans="5:6" ht="14.25">
      <c r="E119" s="47"/>
      <c r="F119" s="47"/>
    </row>
    <row r="120" spans="5:6" ht="14.25">
      <c r="E120" s="47"/>
      <c r="F120" s="47"/>
    </row>
    <row r="121" spans="5:6" ht="14.25">
      <c r="E121" s="47"/>
      <c r="F121" s="47"/>
    </row>
    <row r="122" spans="5:6" ht="14.25">
      <c r="E122" s="47"/>
      <c r="F122" s="47"/>
    </row>
    <row r="123" spans="5:6" ht="14.25">
      <c r="E123" s="47"/>
      <c r="F123" s="47"/>
    </row>
    <row r="124" spans="5:6" ht="14.25">
      <c r="E124" s="47"/>
      <c r="F124" s="47"/>
    </row>
    <row r="125" spans="5:6" ht="14.25">
      <c r="E125" s="47"/>
      <c r="F125" s="47"/>
    </row>
    <row r="126" spans="5:6" ht="14.25">
      <c r="E126" s="47"/>
      <c r="F126" s="47"/>
    </row>
    <row r="127" spans="5:6" ht="14.25">
      <c r="E127" s="47"/>
      <c r="F127" s="47"/>
    </row>
    <row r="128" spans="5:6" ht="14.25">
      <c r="E128" s="47"/>
      <c r="F128" s="47"/>
    </row>
    <row r="129" spans="5:6" ht="14.25">
      <c r="E129" s="47"/>
      <c r="F129" s="47"/>
    </row>
    <row r="130" spans="5:6" ht="14.25">
      <c r="E130" s="47"/>
      <c r="F130" s="47"/>
    </row>
    <row r="131" spans="5:6" ht="14.25">
      <c r="E131" s="47"/>
      <c r="F131" s="47"/>
    </row>
    <row r="132" spans="5:6" ht="14.25">
      <c r="E132" s="47"/>
      <c r="F132" s="47"/>
    </row>
    <row r="133" spans="5:6" ht="14.25">
      <c r="E133" s="47"/>
      <c r="F133" s="47"/>
    </row>
    <row r="134" spans="5:6" ht="14.25">
      <c r="E134" s="47"/>
      <c r="F134" s="47"/>
    </row>
    <row r="135" spans="5:6" ht="14.25">
      <c r="E135" s="47"/>
      <c r="F135" s="47"/>
    </row>
    <row r="136" spans="5:6" ht="14.25">
      <c r="E136" s="47"/>
      <c r="F136" s="47"/>
    </row>
    <row r="137" spans="5:6" ht="14.25">
      <c r="E137" s="47"/>
      <c r="F137" s="47"/>
    </row>
    <row r="138" spans="5:6" ht="14.25">
      <c r="E138" s="47"/>
      <c r="F138" s="47"/>
    </row>
    <row r="139" spans="5:6" ht="14.25">
      <c r="E139" s="47"/>
      <c r="F139" s="47"/>
    </row>
    <row r="140" spans="5:6" ht="14.25">
      <c r="E140" s="47"/>
      <c r="F140" s="47"/>
    </row>
    <row r="141" spans="5:6" ht="14.25">
      <c r="E141" s="47"/>
      <c r="F141" s="47"/>
    </row>
    <row r="142" spans="5:6" ht="14.25">
      <c r="E142" s="47"/>
      <c r="F142" s="47"/>
    </row>
    <row r="143" spans="5:6" ht="14.25">
      <c r="E143" s="47"/>
      <c r="F143" s="47"/>
    </row>
    <row r="144" spans="5:6" ht="14.25">
      <c r="E144" s="47"/>
      <c r="F144" s="47"/>
    </row>
    <row r="145" spans="5:6" ht="14.25">
      <c r="E145" s="47"/>
      <c r="F145" s="47"/>
    </row>
    <row r="146" spans="5:6" ht="14.25">
      <c r="E146" s="47"/>
      <c r="F146" s="47"/>
    </row>
    <row r="147" spans="5:6" ht="14.25">
      <c r="E147" s="47"/>
      <c r="F147" s="47"/>
    </row>
    <row r="148" spans="5:6" ht="14.25">
      <c r="E148" s="47"/>
      <c r="F148" s="47"/>
    </row>
    <row r="149" spans="5:6" ht="14.25">
      <c r="E149" s="47"/>
      <c r="F149" s="47"/>
    </row>
    <row r="150" spans="5:6" ht="14.25">
      <c r="E150" s="47"/>
      <c r="F150" s="47"/>
    </row>
    <row r="151" spans="5:6" ht="14.25">
      <c r="E151" s="47"/>
      <c r="F151" s="47"/>
    </row>
    <row r="152" spans="5:6" ht="14.25">
      <c r="E152" s="47"/>
      <c r="F152" s="47"/>
    </row>
    <row r="153" spans="5:6" ht="14.25">
      <c r="E153" s="47"/>
      <c r="F153" s="47"/>
    </row>
    <row r="154" spans="5:6" ht="14.25">
      <c r="E154" s="47"/>
      <c r="F154" s="47"/>
    </row>
    <row r="155" spans="5:6" ht="14.25">
      <c r="E155" s="47"/>
      <c r="F155" s="47"/>
    </row>
    <row r="156" spans="5:6" ht="14.25">
      <c r="E156" s="47"/>
      <c r="F156" s="47"/>
    </row>
    <row r="157" spans="5:6" ht="14.25">
      <c r="E157" s="47"/>
      <c r="F157" s="47"/>
    </row>
    <row r="158" spans="5:6" ht="14.25">
      <c r="E158" s="47"/>
      <c r="F158" s="47"/>
    </row>
    <row r="159" spans="5:6" ht="14.25">
      <c r="E159" s="47"/>
      <c r="F159" s="47"/>
    </row>
    <row r="160" spans="5:6" ht="14.25">
      <c r="E160" s="47"/>
      <c r="F160" s="47"/>
    </row>
    <row r="161" spans="5:6" ht="14.25">
      <c r="E161" s="47"/>
      <c r="F161" s="47"/>
    </row>
    <row r="162" spans="5:6" ht="14.25">
      <c r="E162" s="47"/>
      <c r="F162" s="47"/>
    </row>
    <row r="163" spans="5:6" ht="14.25">
      <c r="E163" s="47"/>
      <c r="F163" s="47"/>
    </row>
    <row r="164" spans="5:6" ht="14.25">
      <c r="E164" s="47"/>
      <c r="F164" s="47"/>
    </row>
    <row r="165" spans="5:6" ht="14.25">
      <c r="E165" s="47"/>
      <c r="F165" s="47"/>
    </row>
    <row r="166" spans="5:6" ht="14.25">
      <c r="E166" s="47"/>
      <c r="F166" s="47"/>
    </row>
    <row r="167" spans="5:6" ht="14.25">
      <c r="E167" s="47"/>
      <c r="F167" s="47"/>
    </row>
    <row r="168" spans="5:6" ht="14.25">
      <c r="E168" s="47"/>
      <c r="F168" s="47"/>
    </row>
    <row r="169" spans="5:6" ht="14.25">
      <c r="E169" s="47"/>
      <c r="F169" s="47"/>
    </row>
    <row r="170" spans="5:6" ht="14.25">
      <c r="E170" s="47"/>
      <c r="F170" s="47"/>
    </row>
    <row r="171" spans="5:6" ht="14.25">
      <c r="E171" s="47"/>
      <c r="F171" s="47"/>
    </row>
    <row r="172" spans="5:6" ht="14.25">
      <c r="E172" s="47"/>
      <c r="F172" s="47"/>
    </row>
    <row r="173" spans="5:6" ht="14.25">
      <c r="E173" s="47"/>
      <c r="F173" s="47"/>
    </row>
    <row r="174" spans="5:6" ht="14.25">
      <c r="E174" s="47"/>
      <c r="F174" s="47"/>
    </row>
    <row r="175" spans="5:6" ht="14.25">
      <c r="E175" s="47"/>
      <c r="F175" s="47"/>
    </row>
    <row r="176" spans="5:6" ht="14.25">
      <c r="E176" s="47"/>
      <c r="F176" s="47"/>
    </row>
    <row r="177" spans="5:6" ht="14.25">
      <c r="E177" s="47"/>
      <c r="F177" s="47"/>
    </row>
    <row r="178" spans="5:6" ht="14.25">
      <c r="E178" s="47"/>
      <c r="F178" s="47"/>
    </row>
    <row r="179" spans="5:6" ht="14.25">
      <c r="E179" s="47"/>
      <c r="F179" s="47"/>
    </row>
    <row r="180" spans="5:6" ht="14.25">
      <c r="E180" s="47"/>
      <c r="F180" s="47"/>
    </row>
    <row r="181" spans="5:6" ht="14.25">
      <c r="E181" s="47"/>
      <c r="F181" s="47"/>
    </row>
    <row r="182" spans="5:6" ht="14.25">
      <c r="E182" s="47"/>
      <c r="F182" s="47"/>
    </row>
  </sheetData>
  <sheetProtection password="B55E" sheet="1" objects="1" scenarios="1" selectLockedCells="1" selectUnlockedCells="1"/>
  <mergeCells count="2">
    <mergeCell ref="B2:E2"/>
    <mergeCell ref="E1:F1"/>
  </mergeCells>
  <printOptions/>
  <pageMargins left="0.85" right="0.75" top="0.57" bottom="0.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9"/>
  <sheetViews>
    <sheetView workbookViewId="0" topLeftCell="A1">
      <selection activeCell="G3" sqref="G3"/>
    </sheetView>
  </sheetViews>
  <sheetFormatPr defaultColWidth="9.140625" defaultRowHeight="12.75"/>
  <cols>
    <col min="1" max="1" width="4.57421875" style="0" customWidth="1"/>
    <col min="2" max="2" width="49.57421875" style="0" customWidth="1"/>
    <col min="3" max="5" width="14.8515625" style="0" customWidth="1"/>
  </cols>
  <sheetData>
    <row r="1" spans="1:5" ht="12.75" customHeight="1">
      <c r="A1" s="220"/>
      <c r="B1" s="220"/>
      <c r="C1" s="331" t="s">
        <v>286</v>
      </c>
      <c r="D1" s="332"/>
      <c r="E1" s="332"/>
    </row>
    <row r="3" spans="2:5" ht="23.25">
      <c r="B3" s="333" t="s">
        <v>155</v>
      </c>
      <c r="C3" s="334"/>
      <c r="D3" s="321"/>
      <c r="E3" s="321"/>
    </row>
    <row r="4" spans="1:5" ht="23.25">
      <c r="A4" s="84"/>
      <c r="B4" s="333" t="s">
        <v>287</v>
      </c>
      <c r="C4" s="334"/>
      <c r="D4" s="321"/>
      <c r="E4" s="321"/>
    </row>
    <row r="5" spans="1:5" ht="23.25">
      <c r="A5" s="84"/>
      <c r="B5" s="333" t="s">
        <v>271</v>
      </c>
      <c r="C5" s="334"/>
      <c r="D5" s="321"/>
      <c r="E5" s="321"/>
    </row>
    <row r="7" spans="2:5" ht="15.75">
      <c r="B7" s="221"/>
      <c r="C7" s="327" t="s">
        <v>288</v>
      </c>
      <c r="D7" s="329" t="s">
        <v>288</v>
      </c>
      <c r="E7" s="329" t="s">
        <v>288</v>
      </c>
    </row>
    <row r="8" spans="2:5" ht="12.75">
      <c r="B8" s="222" t="s">
        <v>154</v>
      </c>
      <c r="C8" s="328"/>
      <c r="D8" s="330"/>
      <c r="E8" s="330"/>
    </row>
    <row r="9" spans="2:5" ht="21">
      <c r="B9" s="223" t="s">
        <v>289</v>
      </c>
      <c r="C9" s="262" t="s">
        <v>327</v>
      </c>
      <c r="D9" s="224" t="s">
        <v>328</v>
      </c>
      <c r="E9" s="224" t="s">
        <v>329</v>
      </c>
    </row>
    <row r="10" spans="2:5" ht="13.5" thickBot="1">
      <c r="B10" s="225">
        <v>1</v>
      </c>
      <c r="C10" s="226">
        <v>3</v>
      </c>
      <c r="D10" s="226">
        <v>3</v>
      </c>
      <c r="E10" s="226">
        <v>3</v>
      </c>
    </row>
    <row r="11" spans="2:5" s="227" customFormat="1" ht="13.5" thickBot="1">
      <c r="B11" s="228" t="s">
        <v>290</v>
      </c>
      <c r="C11" s="229">
        <f>C13+C14</f>
        <v>658772</v>
      </c>
      <c r="D11" s="229">
        <f>D13+D14+D12</f>
        <v>662914</v>
      </c>
      <c r="E11" s="229">
        <f>E13+E14+E12</f>
        <v>642161</v>
      </c>
    </row>
    <row r="12" spans="2:5" s="227" customFormat="1" ht="12.75">
      <c r="B12" s="230" t="s">
        <v>332</v>
      </c>
      <c r="C12" s="231"/>
      <c r="D12" s="231">
        <v>15110</v>
      </c>
      <c r="E12" s="231">
        <v>15110</v>
      </c>
    </row>
    <row r="13" spans="2:5" s="175" customFormat="1" ht="12.75">
      <c r="B13" s="230" t="s">
        <v>291</v>
      </c>
      <c r="C13" s="234">
        <v>624372</v>
      </c>
      <c r="D13" s="234">
        <v>615459</v>
      </c>
      <c r="E13" s="234">
        <v>594706</v>
      </c>
    </row>
    <row r="14" spans="2:5" s="175" customFormat="1" ht="13.5" thickBot="1">
      <c r="B14" s="233" t="s">
        <v>292</v>
      </c>
      <c r="C14" s="234">
        <v>34400</v>
      </c>
      <c r="D14" s="234">
        <v>32345</v>
      </c>
      <c r="E14" s="234">
        <v>32345</v>
      </c>
    </row>
    <row r="15" spans="2:5" s="227" customFormat="1" ht="13.5" thickBot="1">
      <c r="B15" s="235" t="s">
        <v>293</v>
      </c>
      <c r="C15" s="229">
        <f>C16+C17+C18</f>
        <v>75222</v>
      </c>
      <c r="D15" s="229">
        <f>D16+D17+D18</f>
        <v>75222</v>
      </c>
      <c r="E15" s="229">
        <f>E16+E17+E18</f>
        <v>62822</v>
      </c>
    </row>
    <row r="16" spans="2:5" s="175" customFormat="1" ht="12.75">
      <c r="B16" s="230" t="s">
        <v>294</v>
      </c>
      <c r="C16" s="231">
        <v>53003</v>
      </c>
      <c r="D16" s="231">
        <v>53003</v>
      </c>
      <c r="E16" s="231">
        <v>48826</v>
      </c>
    </row>
    <row r="17" spans="2:5" s="175" customFormat="1" ht="12.75">
      <c r="B17" s="233" t="s">
        <v>295</v>
      </c>
      <c r="C17" s="234">
        <v>19333</v>
      </c>
      <c r="D17" s="234">
        <v>19333</v>
      </c>
      <c r="E17" s="234">
        <v>13996</v>
      </c>
    </row>
    <row r="18" spans="2:5" s="175" customFormat="1" ht="13.5" thickBot="1">
      <c r="B18" s="233" t="s">
        <v>296</v>
      </c>
      <c r="C18" s="234">
        <v>2886</v>
      </c>
      <c r="D18" s="234">
        <v>2886</v>
      </c>
      <c r="E18" s="234"/>
    </row>
    <row r="19" spans="2:5" s="227" customFormat="1" ht="13.5" thickBot="1">
      <c r="B19" s="228" t="s">
        <v>297</v>
      </c>
      <c r="C19" s="229">
        <f>C20+C21+C22</f>
        <v>1133593</v>
      </c>
      <c r="D19" s="229">
        <f>D20+D21+D22</f>
        <v>1248323</v>
      </c>
      <c r="E19" s="229">
        <f>E20+E21+E22</f>
        <v>1194259</v>
      </c>
    </row>
    <row r="20" spans="2:5" s="175" customFormat="1" ht="12.75">
      <c r="B20" s="236" t="s">
        <v>298</v>
      </c>
      <c r="C20" s="237">
        <v>368200</v>
      </c>
      <c r="D20" s="237">
        <v>384634</v>
      </c>
      <c r="E20" s="237">
        <v>361073</v>
      </c>
    </row>
    <row r="21" spans="2:5" s="175" customFormat="1" ht="12.75">
      <c r="B21" s="238" t="s">
        <v>299</v>
      </c>
      <c r="C21" s="237">
        <v>734402</v>
      </c>
      <c r="D21" s="237">
        <v>786986</v>
      </c>
      <c r="E21" s="237">
        <v>778816</v>
      </c>
    </row>
    <row r="22" spans="2:5" s="175" customFormat="1" ht="13.5" thickBot="1">
      <c r="B22" s="238" t="s">
        <v>300</v>
      </c>
      <c r="C22" s="237">
        <v>30991</v>
      </c>
      <c r="D22" s="237">
        <v>76703</v>
      </c>
      <c r="E22" s="237">
        <v>54370</v>
      </c>
    </row>
    <row r="23" spans="2:5" s="227" customFormat="1" ht="13.5" thickBot="1">
      <c r="B23" s="228" t="s">
        <v>301</v>
      </c>
      <c r="C23" s="229">
        <f>C24+C25</f>
        <v>51560</v>
      </c>
      <c r="D23" s="229">
        <f>D24+D25</f>
        <v>49832</v>
      </c>
      <c r="E23" s="229">
        <f>E24+E25</f>
        <v>48105</v>
      </c>
    </row>
    <row r="24" spans="2:5" s="175" customFormat="1" ht="12.75">
      <c r="B24" s="236" t="s">
        <v>302</v>
      </c>
      <c r="C24" s="237">
        <v>8700</v>
      </c>
      <c r="D24" s="237">
        <v>8700</v>
      </c>
      <c r="E24" s="237">
        <v>8139</v>
      </c>
    </row>
    <row r="25" spans="2:5" s="175" customFormat="1" ht="13.5" thickBot="1">
      <c r="B25" s="238" t="s">
        <v>303</v>
      </c>
      <c r="C25" s="237">
        <v>42860</v>
      </c>
      <c r="D25" s="237">
        <v>41132</v>
      </c>
      <c r="E25" s="237">
        <v>39966</v>
      </c>
    </row>
    <row r="26" spans="2:5" s="227" customFormat="1" ht="13.5" thickBot="1">
      <c r="B26" s="228" t="s">
        <v>304</v>
      </c>
      <c r="C26" s="229">
        <f>C27+C28+C29+C31+C30</f>
        <v>174108</v>
      </c>
      <c r="D26" s="229">
        <f>D27+D28+D29+D31+D30</f>
        <v>441477</v>
      </c>
      <c r="E26" s="229">
        <f>E27+E28+E29+E31+E30</f>
        <v>440032</v>
      </c>
    </row>
    <row r="27" spans="2:5" s="175" customFormat="1" ht="12.75">
      <c r="B27" s="236" t="s">
        <v>305</v>
      </c>
      <c r="C27" s="237">
        <v>133080</v>
      </c>
      <c r="D27" s="237">
        <v>134515</v>
      </c>
      <c r="E27" s="237">
        <v>133410</v>
      </c>
    </row>
    <row r="28" spans="2:5" s="175" customFormat="1" ht="12.75">
      <c r="B28" s="238" t="s">
        <v>306</v>
      </c>
      <c r="C28" s="237">
        <v>9475</v>
      </c>
      <c r="D28" s="237">
        <v>10171</v>
      </c>
      <c r="E28" s="237">
        <v>10171</v>
      </c>
    </row>
    <row r="29" spans="2:5" s="175" customFormat="1" ht="12.75">
      <c r="B29" s="238" t="s">
        <v>307</v>
      </c>
      <c r="C29" s="237">
        <v>26113</v>
      </c>
      <c r="D29" s="237">
        <v>288565</v>
      </c>
      <c r="E29" s="237">
        <v>288565</v>
      </c>
    </row>
    <row r="30" spans="2:5" s="175" customFormat="1" ht="12.75">
      <c r="B30" s="238" t="s">
        <v>330</v>
      </c>
      <c r="C30" s="237">
        <v>5100</v>
      </c>
      <c r="D30" s="237"/>
      <c r="E30" s="237"/>
    </row>
    <row r="31" spans="2:5" s="175" customFormat="1" ht="13.5" thickBot="1">
      <c r="B31" s="238" t="s">
        <v>308</v>
      </c>
      <c r="C31" s="237">
        <v>340</v>
      </c>
      <c r="D31" s="237">
        <v>8226</v>
      </c>
      <c r="E31" s="237">
        <v>7886</v>
      </c>
    </row>
    <row r="32" spans="2:5" s="227" customFormat="1" ht="13.5" thickBot="1">
      <c r="B32" s="228" t="s">
        <v>309</v>
      </c>
      <c r="C32" s="229">
        <f>C33+C34+C36+C37+C35</f>
        <v>137084</v>
      </c>
      <c r="D32" s="229">
        <f>D33+D34+D36+D37+D35</f>
        <v>170088</v>
      </c>
      <c r="E32" s="229">
        <f>E33+E34+E36+E37+E35</f>
        <v>169998</v>
      </c>
    </row>
    <row r="33" spans="2:5" s="175" customFormat="1" ht="12.75">
      <c r="B33" s="236" t="s">
        <v>310</v>
      </c>
      <c r="C33" s="237">
        <v>5000</v>
      </c>
      <c r="D33" s="237">
        <v>2814</v>
      </c>
      <c r="E33" s="237">
        <v>2814</v>
      </c>
    </row>
    <row r="34" spans="2:5" s="175" customFormat="1" ht="12.75">
      <c r="B34" s="238" t="s">
        <v>311</v>
      </c>
      <c r="C34" s="237">
        <v>37300</v>
      </c>
      <c r="D34" s="237">
        <v>51200</v>
      </c>
      <c r="E34" s="237">
        <v>51111</v>
      </c>
    </row>
    <row r="35" spans="2:5" s="175" customFormat="1" ht="12.75">
      <c r="B35" s="238" t="s">
        <v>331</v>
      </c>
      <c r="C35" s="237">
        <v>11500</v>
      </c>
      <c r="D35" s="237">
        <v>18012</v>
      </c>
      <c r="E35" s="237">
        <v>18011</v>
      </c>
    </row>
    <row r="36" spans="2:5" s="175" customFormat="1" ht="12.75">
      <c r="B36" s="238" t="s">
        <v>312</v>
      </c>
      <c r="C36" s="237">
        <v>2000</v>
      </c>
      <c r="D36" s="237">
        <v>2352</v>
      </c>
      <c r="E36" s="237">
        <v>2352</v>
      </c>
    </row>
    <row r="37" spans="2:5" s="175" customFormat="1" ht="13.5" thickBot="1">
      <c r="B37" s="238" t="s">
        <v>313</v>
      </c>
      <c r="C37" s="237">
        <v>81284</v>
      </c>
      <c r="D37" s="237">
        <v>95710</v>
      </c>
      <c r="E37" s="237">
        <v>95710</v>
      </c>
    </row>
    <row r="38" spans="2:5" s="227" customFormat="1" ht="13.5" thickBot="1">
      <c r="B38" s="228" t="s">
        <v>314</v>
      </c>
      <c r="C38" s="239">
        <f>C40+C41+C42</f>
        <v>95252</v>
      </c>
      <c r="D38" s="239">
        <f>D40+D41+D42+D39+D43</f>
        <v>99854</v>
      </c>
      <c r="E38" s="239">
        <f>E40+E41+E42+E39+E43</f>
        <v>89854</v>
      </c>
    </row>
    <row r="39" spans="2:5" s="175" customFormat="1" ht="12.75">
      <c r="B39" s="236" t="s">
        <v>333</v>
      </c>
      <c r="C39" s="240"/>
      <c r="D39" s="240">
        <v>1441</v>
      </c>
      <c r="E39" s="240">
        <v>1441</v>
      </c>
    </row>
    <row r="40" spans="2:5" s="175" customFormat="1" ht="12.75">
      <c r="B40" s="236" t="s">
        <v>315</v>
      </c>
      <c r="C40" s="240">
        <v>1000</v>
      </c>
      <c r="D40" s="240">
        <v>1842</v>
      </c>
      <c r="E40" s="240">
        <v>1842</v>
      </c>
    </row>
    <row r="41" spans="2:5" s="175" customFormat="1" ht="12.75">
      <c r="B41" s="238" t="s">
        <v>316</v>
      </c>
      <c r="C41" s="237">
        <v>75252</v>
      </c>
      <c r="D41" s="237">
        <v>75252</v>
      </c>
      <c r="E41" s="237">
        <v>75252</v>
      </c>
    </row>
    <row r="42" spans="2:5" s="175" customFormat="1" ht="12.75">
      <c r="B42" s="238" t="s">
        <v>317</v>
      </c>
      <c r="C42" s="241">
        <v>19000</v>
      </c>
      <c r="D42" s="241">
        <v>18565</v>
      </c>
      <c r="E42" s="241">
        <v>8565</v>
      </c>
    </row>
    <row r="43" spans="2:5" s="175" customFormat="1" ht="13.5" thickBot="1">
      <c r="B43" s="238" t="s">
        <v>334</v>
      </c>
      <c r="C43" s="241"/>
      <c r="D43" s="241">
        <v>2754</v>
      </c>
      <c r="E43" s="241">
        <v>2754</v>
      </c>
    </row>
    <row r="44" spans="2:5" s="227" customFormat="1" ht="13.5" thickBot="1">
      <c r="B44" s="228" t="s">
        <v>318</v>
      </c>
      <c r="C44" s="229">
        <f>C45+C46+C47+C48+C49</f>
        <v>237292</v>
      </c>
      <c r="D44" s="229">
        <f>D45+D46+D47+D48+D49</f>
        <v>225987</v>
      </c>
      <c r="E44" s="229">
        <f>E45+E46+E47+E48+E49</f>
        <v>204509</v>
      </c>
    </row>
    <row r="45" spans="2:5" s="175" customFormat="1" ht="12.75">
      <c r="B45" s="236" t="s">
        <v>319</v>
      </c>
      <c r="C45" s="237">
        <v>102927</v>
      </c>
      <c r="D45" s="237">
        <v>106664</v>
      </c>
      <c r="E45" s="237">
        <v>87433</v>
      </c>
    </row>
    <row r="46" spans="2:5" s="175" customFormat="1" ht="25.5">
      <c r="B46" s="238" t="s">
        <v>320</v>
      </c>
      <c r="C46" s="237">
        <v>39940</v>
      </c>
      <c r="D46" s="237">
        <v>37162</v>
      </c>
      <c r="E46" s="237">
        <v>34915</v>
      </c>
    </row>
    <row r="47" spans="2:5" s="175" customFormat="1" ht="12.75">
      <c r="B47" s="238" t="s">
        <v>321</v>
      </c>
      <c r="C47" s="237">
        <v>1110</v>
      </c>
      <c r="D47" s="237">
        <v>649</v>
      </c>
      <c r="E47" s="237">
        <v>649</v>
      </c>
    </row>
    <row r="48" spans="2:5" s="175" customFormat="1" ht="12.75">
      <c r="B48" s="238" t="s">
        <v>322</v>
      </c>
      <c r="C48" s="237">
        <v>2000</v>
      </c>
      <c r="D48" s="237"/>
      <c r="E48" s="237"/>
    </row>
    <row r="49" spans="2:5" s="175" customFormat="1" ht="13.5" thickBot="1">
      <c r="B49" s="242" t="s">
        <v>323</v>
      </c>
      <c r="C49" s="243">
        <v>91315</v>
      </c>
      <c r="D49" s="243">
        <v>81512</v>
      </c>
      <c r="E49" s="243">
        <v>81512</v>
      </c>
    </row>
    <row r="50" spans="2:5" s="227" customFormat="1" ht="13.5" thickBot="1">
      <c r="B50" s="228" t="s">
        <v>324</v>
      </c>
      <c r="C50" s="244">
        <f>C51</f>
        <v>0</v>
      </c>
      <c r="D50" s="244">
        <f>D51</f>
        <v>2060</v>
      </c>
      <c r="E50" s="244">
        <f>E51</f>
        <v>1799</v>
      </c>
    </row>
    <row r="51" spans="2:5" s="175" customFormat="1" ht="13.5" thickBot="1">
      <c r="B51" s="236" t="s">
        <v>325</v>
      </c>
      <c r="C51" s="245"/>
      <c r="D51" s="245">
        <v>2060</v>
      </c>
      <c r="E51" s="245">
        <v>1799</v>
      </c>
    </row>
    <row r="52" spans="2:5" s="227" customFormat="1" ht="16.5" thickBot="1">
      <c r="B52" s="246" t="s">
        <v>326</v>
      </c>
      <c r="C52" s="247">
        <f>C11+C15+C19+C23+C26+C32+C38+C44+C50</f>
        <v>2562883</v>
      </c>
      <c r="D52" s="247">
        <f>D11+D15+D19+D23+D26+D32+D38+D44+D50</f>
        <v>2975757</v>
      </c>
      <c r="E52" s="247">
        <f>E11+E15+E19+E23+E26+E32+E38+E44+E50</f>
        <v>2853539</v>
      </c>
    </row>
    <row r="53" spans="2:5" s="227" customFormat="1" ht="15.75">
      <c r="B53" s="248"/>
      <c r="C53" s="249"/>
      <c r="D53" s="249"/>
      <c r="E53" s="249"/>
    </row>
    <row r="54" spans="2:5" s="227" customFormat="1" ht="15.75">
      <c r="B54" s="248"/>
      <c r="C54" s="249"/>
      <c r="D54" s="249"/>
      <c r="E54" s="249"/>
    </row>
    <row r="55" spans="2:5" ht="15.75">
      <c r="B55" s="248"/>
      <c r="C55" s="249"/>
      <c r="D55" s="249"/>
      <c r="E55" s="249"/>
    </row>
    <row r="56" spans="2:5" ht="12.75">
      <c r="B56" s="48" t="s">
        <v>405</v>
      </c>
      <c r="C56" s="249"/>
      <c r="D56" s="249"/>
      <c r="E56" s="249"/>
    </row>
    <row r="57" spans="2:5" ht="12.75">
      <c r="B57" s="48" t="s">
        <v>406</v>
      </c>
      <c r="C57" s="249"/>
      <c r="D57" s="249"/>
      <c r="E57" s="249"/>
    </row>
    <row r="58" spans="2:5" s="250" customFormat="1" ht="15.75">
      <c r="B58" s="251"/>
      <c r="C58" s="252"/>
      <c r="D58" s="252"/>
      <c r="E58" s="252"/>
    </row>
    <row r="59" spans="2:5" s="250" customFormat="1" ht="12.75">
      <c r="B59" s="253"/>
      <c r="C59" s="254"/>
      <c r="D59" s="254"/>
      <c r="E59" s="254"/>
    </row>
    <row r="60" spans="2:5" s="255" customFormat="1" ht="12.75">
      <c r="B60" s="256"/>
      <c r="C60" s="257"/>
      <c r="D60" s="257"/>
      <c r="E60" s="257"/>
    </row>
    <row r="61" spans="2:5" s="250" customFormat="1" ht="12.75">
      <c r="B61" s="258"/>
      <c r="C61" s="249"/>
      <c r="D61" s="249"/>
      <c r="E61" s="249"/>
    </row>
    <row r="62" spans="2:5" s="250" customFormat="1" ht="12.75">
      <c r="B62" s="258"/>
      <c r="C62" s="249"/>
      <c r="D62" s="249"/>
      <c r="E62" s="249"/>
    </row>
    <row r="63" spans="2:5" s="250" customFormat="1" ht="12.75">
      <c r="B63" s="258"/>
      <c r="C63" s="249"/>
      <c r="D63" s="249"/>
      <c r="E63" s="249"/>
    </row>
    <row r="64" spans="2:5" s="250" customFormat="1" ht="12.75">
      <c r="B64" s="258"/>
      <c r="C64" s="249"/>
      <c r="D64" s="249"/>
      <c r="E64" s="249"/>
    </row>
    <row r="65" spans="2:5" s="250" customFormat="1" ht="12.75">
      <c r="B65" s="258"/>
      <c r="C65" s="249"/>
      <c r="D65" s="249"/>
      <c r="E65" s="249"/>
    </row>
    <row r="66" spans="2:5" s="250" customFormat="1" ht="12.75">
      <c r="B66" s="258"/>
      <c r="C66" s="249"/>
      <c r="D66" s="249"/>
      <c r="E66" s="249"/>
    </row>
    <row r="67" spans="2:5" s="250" customFormat="1" ht="12.75">
      <c r="B67" s="259"/>
      <c r="C67" s="249"/>
      <c r="D67" s="249"/>
      <c r="E67" s="249"/>
    </row>
    <row r="68" spans="2:5" s="250" customFormat="1" ht="12.75">
      <c r="B68" s="259"/>
      <c r="C68" s="249"/>
      <c r="D68" s="249"/>
      <c r="E68" s="249"/>
    </row>
    <row r="69" spans="2:5" s="250" customFormat="1" ht="12.75">
      <c r="B69" s="258"/>
      <c r="C69" s="249"/>
      <c r="D69" s="249"/>
      <c r="E69" s="249"/>
    </row>
    <row r="70" spans="2:5" s="260" customFormat="1" ht="12.75">
      <c r="B70" s="259"/>
      <c r="C70" s="249"/>
      <c r="D70" s="249"/>
      <c r="E70" s="249"/>
    </row>
    <row r="71" spans="2:5" s="250" customFormat="1" ht="12.75">
      <c r="B71" s="261"/>
      <c r="C71" s="249"/>
      <c r="D71" s="249"/>
      <c r="E71" s="249"/>
    </row>
    <row r="72" spans="2:5" s="250" customFormat="1" ht="12.75">
      <c r="B72" s="253"/>
      <c r="C72" s="254"/>
      <c r="D72" s="254"/>
      <c r="E72" s="254"/>
    </row>
    <row r="73" spans="2:5" s="250" customFormat="1" ht="12.75">
      <c r="B73" s="253"/>
      <c r="C73" s="254"/>
      <c r="D73" s="254"/>
      <c r="E73" s="254"/>
    </row>
    <row r="78" spans="3:5" ht="12.75">
      <c r="C78" s="220"/>
      <c r="D78" s="220"/>
      <c r="E78" s="220"/>
    </row>
    <row r="79" ht="12.75">
      <c r="B79" s="51"/>
    </row>
  </sheetData>
  <sheetProtection password="B55E" sheet="1" objects="1" scenarios="1" selectLockedCells="1" selectUnlockedCells="1"/>
  <mergeCells count="7">
    <mergeCell ref="C7:C8"/>
    <mergeCell ref="D7:D8"/>
    <mergeCell ref="E7:E8"/>
    <mergeCell ref="C1:E1"/>
    <mergeCell ref="B3:E3"/>
    <mergeCell ref="B4:E4"/>
    <mergeCell ref="B5:E5"/>
  </mergeCells>
  <printOptions/>
  <pageMargins left="0.75" right="0.75" top="0.28" bottom="0.32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E65"/>
  <sheetViews>
    <sheetView workbookViewId="0" topLeftCell="A1">
      <selection activeCell="G4" sqref="G4"/>
    </sheetView>
  </sheetViews>
  <sheetFormatPr defaultColWidth="9.140625" defaultRowHeight="12.75"/>
  <cols>
    <col min="1" max="1" width="7.140625" style="175" customWidth="1"/>
    <col min="2" max="2" width="60.57421875" style="175" customWidth="1"/>
    <col min="3" max="3" width="10.57421875" style="175" customWidth="1"/>
    <col min="4" max="4" width="10.140625" style="175" customWidth="1"/>
    <col min="5" max="5" width="12.140625" style="175" bestFit="1" customWidth="1"/>
    <col min="6" max="16384" width="9.140625" style="175" customWidth="1"/>
  </cols>
  <sheetData>
    <row r="2" spans="3:5" ht="12.75">
      <c r="C2" s="331" t="s">
        <v>223</v>
      </c>
      <c r="D2" s="332"/>
      <c r="E2" s="332"/>
    </row>
    <row r="3" spans="3:5" ht="12.75">
      <c r="C3" s="176"/>
      <c r="D3" s="176"/>
      <c r="E3" s="176"/>
    </row>
    <row r="4" spans="1:5" ht="19.5" customHeight="1">
      <c r="A4" s="333" t="s">
        <v>155</v>
      </c>
      <c r="B4" s="321"/>
      <c r="C4" s="321"/>
      <c r="D4" s="321"/>
      <c r="E4" s="321"/>
    </row>
    <row r="5" spans="1:5" ht="19.5" customHeight="1">
      <c r="A5" s="333" t="s">
        <v>224</v>
      </c>
      <c r="B5" s="321"/>
      <c r="C5" s="321"/>
      <c r="D5" s="321"/>
      <c r="E5" s="321"/>
    </row>
    <row r="6" spans="1:5" ht="19.5" customHeight="1">
      <c r="A6" s="333" t="s">
        <v>271</v>
      </c>
      <c r="B6" s="321"/>
      <c r="C6" s="321"/>
      <c r="D6" s="321"/>
      <c r="E6" s="321"/>
    </row>
    <row r="7" ht="13.5" thickBot="1"/>
    <row r="8" spans="1:213" ht="12.75">
      <c r="A8" s="177" t="s">
        <v>225</v>
      </c>
      <c r="B8" s="178" t="s">
        <v>154</v>
      </c>
      <c r="C8" s="214" t="s">
        <v>335</v>
      </c>
      <c r="D8" s="214" t="s">
        <v>337</v>
      </c>
      <c r="E8" s="214" t="s">
        <v>272</v>
      </c>
      <c r="F8" s="179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80"/>
      <c r="DK8" s="180"/>
      <c r="DL8" s="180"/>
      <c r="DM8" s="180"/>
      <c r="DN8" s="180"/>
      <c r="DO8" s="180"/>
      <c r="DP8" s="180"/>
      <c r="DQ8" s="180"/>
      <c r="DR8" s="180"/>
      <c r="DS8" s="180"/>
      <c r="DT8" s="180"/>
      <c r="DU8" s="180"/>
      <c r="DV8" s="180"/>
      <c r="DW8" s="180"/>
      <c r="DX8" s="180"/>
      <c r="DY8" s="180"/>
      <c r="DZ8" s="180"/>
      <c r="EA8" s="180"/>
      <c r="EB8" s="180"/>
      <c r="EC8" s="180"/>
      <c r="ED8" s="180"/>
      <c r="EE8" s="180"/>
      <c r="EF8" s="180"/>
      <c r="EG8" s="180"/>
      <c r="EH8" s="180"/>
      <c r="EI8" s="180"/>
      <c r="EJ8" s="180"/>
      <c r="EK8" s="180"/>
      <c r="EL8" s="180"/>
      <c r="EM8" s="180"/>
      <c r="EN8" s="180"/>
      <c r="EO8" s="180"/>
      <c r="EP8" s="180"/>
      <c r="EQ8" s="180"/>
      <c r="ER8" s="180"/>
      <c r="ES8" s="180"/>
      <c r="ET8" s="180"/>
      <c r="EU8" s="180"/>
      <c r="EV8" s="180"/>
      <c r="EW8" s="180"/>
      <c r="EX8" s="180"/>
      <c r="EY8" s="180"/>
      <c r="EZ8" s="180"/>
      <c r="FA8" s="180"/>
      <c r="FB8" s="180"/>
      <c r="FC8" s="180"/>
      <c r="FD8" s="180"/>
      <c r="FE8" s="180"/>
      <c r="FF8" s="180"/>
      <c r="FG8" s="180"/>
      <c r="FH8" s="180"/>
      <c r="FI8" s="180"/>
      <c r="FJ8" s="180"/>
      <c r="FK8" s="180"/>
      <c r="FL8" s="180"/>
      <c r="FM8" s="180"/>
      <c r="FN8" s="180"/>
      <c r="FO8" s="180"/>
      <c r="FP8" s="180"/>
      <c r="FQ8" s="180"/>
      <c r="FR8" s="180"/>
      <c r="FS8" s="180"/>
      <c r="FT8" s="180"/>
      <c r="FU8" s="180"/>
      <c r="FV8" s="180"/>
      <c r="FW8" s="180"/>
      <c r="FX8" s="180"/>
      <c r="FY8" s="180"/>
      <c r="FZ8" s="180"/>
      <c r="GA8" s="180"/>
      <c r="GB8" s="180"/>
      <c r="GC8" s="180"/>
      <c r="GD8" s="180"/>
      <c r="GE8" s="180"/>
      <c r="GF8" s="180"/>
      <c r="GG8" s="180"/>
      <c r="GH8" s="180"/>
      <c r="GI8" s="180"/>
      <c r="GJ8" s="180"/>
      <c r="GK8" s="180"/>
      <c r="GL8" s="180"/>
      <c r="GM8" s="180"/>
      <c r="GN8" s="180"/>
      <c r="GO8" s="180"/>
      <c r="GP8" s="180"/>
      <c r="GQ8" s="180"/>
      <c r="GR8" s="180"/>
      <c r="GS8" s="180"/>
      <c r="GT8" s="180"/>
      <c r="GU8" s="180"/>
      <c r="GV8" s="180"/>
      <c r="GW8" s="180"/>
      <c r="GX8" s="180"/>
      <c r="GY8" s="180"/>
      <c r="GZ8" s="180"/>
      <c r="HA8" s="180"/>
      <c r="HB8" s="180"/>
      <c r="HC8" s="180"/>
      <c r="HD8" s="180"/>
      <c r="HE8" s="180"/>
    </row>
    <row r="9" spans="1:213" ht="13.5" thickBot="1">
      <c r="A9" s="181" t="s">
        <v>226</v>
      </c>
      <c r="B9" s="182" t="s">
        <v>227</v>
      </c>
      <c r="C9" s="183" t="s">
        <v>336</v>
      </c>
      <c r="D9" s="183" t="s">
        <v>336</v>
      </c>
      <c r="E9" s="183">
        <v>2013</v>
      </c>
      <c r="F9" s="184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  <c r="DQ9" s="180"/>
      <c r="DR9" s="180"/>
      <c r="DS9" s="180"/>
      <c r="DT9" s="180"/>
      <c r="DU9" s="180"/>
      <c r="DV9" s="180"/>
      <c r="DW9" s="180"/>
      <c r="DX9" s="180"/>
      <c r="DY9" s="180"/>
      <c r="DZ9" s="180"/>
      <c r="EA9" s="180"/>
      <c r="EB9" s="180"/>
      <c r="EC9" s="180"/>
      <c r="ED9" s="180"/>
      <c r="EE9" s="180"/>
      <c r="EF9" s="180"/>
      <c r="EG9" s="180"/>
      <c r="EH9" s="180"/>
      <c r="EI9" s="180"/>
      <c r="EJ9" s="180"/>
      <c r="EK9" s="180"/>
      <c r="EL9" s="180"/>
      <c r="EM9" s="180"/>
      <c r="EN9" s="180"/>
      <c r="EO9" s="180"/>
      <c r="EP9" s="180"/>
      <c r="EQ9" s="180"/>
      <c r="ER9" s="180"/>
      <c r="ES9" s="180"/>
      <c r="ET9" s="180"/>
      <c r="EU9" s="180"/>
      <c r="EV9" s="180"/>
      <c r="EW9" s="180"/>
      <c r="EX9" s="180"/>
      <c r="EY9" s="180"/>
      <c r="EZ9" s="180"/>
      <c r="FA9" s="180"/>
      <c r="FB9" s="180"/>
      <c r="FC9" s="180"/>
      <c r="FD9" s="180"/>
      <c r="FE9" s="180"/>
      <c r="FF9" s="180"/>
      <c r="FG9" s="180"/>
      <c r="FH9" s="180"/>
      <c r="FI9" s="180"/>
      <c r="FJ9" s="180"/>
      <c r="FK9" s="180"/>
      <c r="FL9" s="180"/>
      <c r="FM9" s="180"/>
      <c r="FN9" s="180"/>
      <c r="FO9" s="180"/>
      <c r="FP9" s="180"/>
      <c r="FQ9" s="180"/>
      <c r="FR9" s="180"/>
      <c r="FS9" s="180"/>
      <c r="FT9" s="180"/>
      <c r="FU9" s="180"/>
      <c r="FV9" s="180"/>
      <c r="FW9" s="180"/>
      <c r="FX9" s="180"/>
      <c r="FY9" s="180"/>
      <c r="FZ9" s="180"/>
      <c r="GA9" s="180"/>
      <c r="GB9" s="180"/>
      <c r="GC9" s="180"/>
      <c r="GD9" s="180"/>
      <c r="GE9" s="180"/>
      <c r="GF9" s="180"/>
      <c r="GG9" s="180"/>
      <c r="GH9" s="180"/>
      <c r="GI9" s="180"/>
      <c r="GJ9" s="180"/>
      <c r="GK9" s="180"/>
      <c r="GL9" s="180"/>
      <c r="GM9" s="180"/>
      <c r="GN9" s="180"/>
      <c r="GO9" s="180"/>
      <c r="GP9" s="180"/>
      <c r="GQ9" s="180"/>
      <c r="GR9" s="180"/>
      <c r="GS9" s="180"/>
      <c r="GT9" s="180"/>
      <c r="GU9" s="180"/>
      <c r="GV9" s="180"/>
      <c r="GW9" s="180"/>
      <c r="GX9" s="180"/>
      <c r="GY9" s="180"/>
      <c r="GZ9" s="180"/>
      <c r="HA9" s="180"/>
      <c r="HB9" s="180"/>
      <c r="HC9" s="180"/>
      <c r="HD9" s="180"/>
      <c r="HE9" s="180"/>
    </row>
    <row r="10" spans="1:213" ht="13.5" thickBot="1">
      <c r="A10" s="185"/>
      <c r="B10" s="186">
        <v>1</v>
      </c>
      <c r="C10" s="187">
        <v>2</v>
      </c>
      <c r="D10" s="187">
        <v>3</v>
      </c>
      <c r="E10" s="187">
        <v>4</v>
      </c>
      <c r="F10" s="188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0"/>
      <c r="DK10" s="180"/>
      <c r="DL10" s="180"/>
      <c r="DM10" s="180"/>
      <c r="DN10" s="180"/>
      <c r="DO10" s="180"/>
      <c r="DP10" s="180"/>
      <c r="DQ10" s="180"/>
      <c r="DR10" s="180"/>
      <c r="DS10" s="180"/>
      <c r="DT10" s="180"/>
      <c r="DU10" s="180"/>
      <c r="DV10" s="180"/>
      <c r="DW10" s="180"/>
      <c r="DX10" s="180"/>
      <c r="DY10" s="180"/>
      <c r="DZ10" s="180"/>
      <c r="EA10" s="180"/>
      <c r="EB10" s="180"/>
      <c r="EC10" s="180"/>
      <c r="ED10" s="180"/>
      <c r="EE10" s="180"/>
      <c r="EF10" s="180"/>
      <c r="EG10" s="180"/>
      <c r="EH10" s="180"/>
      <c r="EI10" s="180"/>
      <c r="EJ10" s="180"/>
      <c r="EK10" s="180"/>
      <c r="EL10" s="180"/>
      <c r="EM10" s="180"/>
      <c r="EN10" s="180"/>
      <c r="EO10" s="180"/>
      <c r="EP10" s="180"/>
      <c r="EQ10" s="180"/>
      <c r="ER10" s="180"/>
      <c r="ES10" s="180"/>
      <c r="ET10" s="180"/>
      <c r="EU10" s="180"/>
      <c r="EV10" s="180"/>
      <c r="EW10" s="180"/>
      <c r="EX10" s="180"/>
      <c r="EY10" s="180"/>
      <c r="EZ10" s="180"/>
      <c r="FA10" s="180"/>
      <c r="FB10" s="180"/>
      <c r="FC10" s="180"/>
      <c r="FD10" s="180"/>
      <c r="FE10" s="180"/>
      <c r="FF10" s="180"/>
      <c r="FG10" s="180"/>
      <c r="FH10" s="180"/>
      <c r="FI10" s="180"/>
      <c r="FJ10" s="180"/>
      <c r="FK10" s="180"/>
      <c r="FL10" s="180"/>
      <c r="FM10" s="180"/>
      <c r="FN10" s="180"/>
      <c r="FO10" s="180"/>
      <c r="FP10" s="180"/>
      <c r="FQ10" s="180"/>
      <c r="FR10" s="180"/>
      <c r="FS10" s="180"/>
      <c r="FT10" s="180"/>
      <c r="FU10" s="180"/>
      <c r="FV10" s="180"/>
      <c r="FW10" s="180"/>
      <c r="FX10" s="180"/>
      <c r="FY10" s="180"/>
      <c r="FZ10" s="180"/>
      <c r="GA10" s="180"/>
      <c r="GB10" s="180"/>
      <c r="GC10" s="180"/>
      <c r="GD10" s="180"/>
      <c r="GE10" s="180"/>
      <c r="GF10" s="180"/>
      <c r="GG10" s="180"/>
      <c r="GH10" s="180"/>
      <c r="GI10" s="180"/>
      <c r="GJ10" s="180"/>
      <c r="GK10" s="180"/>
      <c r="GL10" s="180"/>
      <c r="GM10" s="180"/>
      <c r="GN10" s="180"/>
      <c r="GO10" s="180"/>
      <c r="GP10" s="180"/>
      <c r="GQ10" s="180"/>
      <c r="GR10" s="180"/>
      <c r="GS10" s="180"/>
      <c r="GT10" s="180"/>
      <c r="GU10" s="180"/>
      <c r="GV10" s="180"/>
      <c r="GW10" s="180"/>
      <c r="GX10" s="180"/>
      <c r="GY10" s="180"/>
      <c r="GZ10" s="180"/>
      <c r="HA10" s="180"/>
      <c r="HB10" s="180"/>
      <c r="HC10" s="180"/>
      <c r="HD10" s="180"/>
      <c r="HE10" s="180"/>
    </row>
    <row r="11" spans="1:213" s="192" customFormat="1" ht="13.5" thickBot="1">
      <c r="A11" s="343" t="s">
        <v>228</v>
      </c>
      <c r="B11" s="340"/>
      <c r="C11" s="189">
        <f>C12+C13</f>
        <v>1164744</v>
      </c>
      <c r="D11" s="189">
        <f>D12+D13</f>
        <v>1138102</v>
      </c>
      <c r="E11" s="189">
        <f>E12+E13</f>
        <v>1103724</v>
      </c>
      <c r="F11" s="190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</row>
    <row r="12" spans="1:213" ht="25.5">
      <c r="A12" s="193">
        <v>101</v>
      </c>
      <c r="B12" s="194" t="s">
        <v>229</v>
      </c>
      <c r="C12" s="195">
        <v>1140984</v>
      </c>
      <c r="D12" s="195">
        <v>1112402</v>
      </c>
      <c r="E12" s="195">
        <v>1078024</v>
      </c>
      <c r="F12" s="196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0"/>
      <c r="DW12" s="180"/>
      <c r="DX12" s="180"/>
      <c r="DY12" s="180"/>
      <c r="DZ12" s="180"/>
      <c r="EA12" s="180"/>
      <c r="EB12" s="180"/>
      <c r="EC12" s="180"/>
      <c r="ED12" s="180"/>
      <c r="EE12" s="180"/>
      <c r="EF12" s="180"/>
      <c r="EG12" s="180"/>
      <c r="EH12" s="180"/>
      <c r="EI12" s="180"/>
      <c r="EJ12" s="180"/>
      <c r="EK12" s="180"/>
      <c r="EL12" s="180"/>
      <c r="EM12" s="180"/>
      <c r="EN12" s="180"/>
      <c r="EO12" s="180"/>
      <c r="EP12" s="180"/>
      <c r="EQ12" s="180"/>
      <c r="ER12" s="180"/>
      <c r="ES12" s="180"/>
      <c r="ET12" s="180"/>
      <c r="EU12" s="180"/>
      <c r="EV12" s="180"/>
      <c r="EW12" s="180"/>
      <c r="EX12" s="180"/>
      <c r="EY12" s="180"/>
      <c r="EZ12" s="180"/>
      <c r="FA12" s="180"/>
      <c r="FB12" s="180"/>
      <c r="FC12" s="180"/>
      <c r="FD12" s="180"/>
      <c r="FE12" s="180"/>
      <c r="FF12" s="180"/>
      <c r="FG12" s="180"/>
      <c r="FH12" s="180"/>
      <c r="FI12" s="180"/>
      <c r="FJ12" s="180"/>
      <c r="FK12" s="180"/>
      <c r="FL12" s="180"/>
      <c r="FM12" s="180"/>
      <c r="FN12" s="180"/>
      <c r="FO12" s="180"/>
      <c r="FP12" s="180"/>
      <c r="FQ12" s="180"/>
      <c r="FR12" s="180"/>
      <c r="FS12" s="180"/>
      <c r="FT12" s="180"/>
      <c r="FU12" s="180"/>
      <c r="FV12" s="180"/>
      <c r="FW12" s="180"/>
      <c r="FX12" s="180"/>
      <c r="FY12" s="180"/>
      <c r="FZ12" s="180"/>
      <c r="GA12" s="180"/>
      <c r="GB12" s="180"/>
      <c r="GC12" s="180"/>
      <c r="GD12" s="180"/>
      <c r="GE12" s="180"/>
      <c r="GF12" s="180"/>
      <c r="GG12" s="180"/>
      <c r="GH12" s="180"/>
      <c r="GI12" s="180"/>
      <c r="GJ12" s="180"/>
      <c r="GK12" s="180"/>
      <c r="GL12" s="180"/>
      <c r="GM12" s="180"/>
      <c r="GN12" s="180"/>
      <c r="GO12" s="180"/>
      <c r="GP12" s="180"/>
      <c r="GQ12" s="180"/>
      <c r="GR12" s="180"/>
      <c r="GS12" s="180"/>
      <c r="GT12" s="180"/>
      <c r="GU12" s="180"/>
      <c r="GV12" s="180"/>
      <c r="GW12" s="180"/>
      <c r="GX12" s="180"/>
      <c r="GY12" s="180"/>
      <c r="GZ12" s="180"/>
      <c r="HA12" s="180"/>
      <c r="HB12" s="180"/>
      <c r="HC12" s="180"/>
      <c r="HD12" s="180"/>
      <c r="HE12" s="180"/>
    </row>
    <row r="13" spans="1:213" ht="26.25" thickBot="1">
      <c r="A13" s="193">
        <v>102</v>
      </c>
      <c r="B13" s="194" t="s">
        <v>230</v>
      </c>
      <c r="C13" s="195">
        <v>23760</v>
      </c>
      <c r="D13" s="195">
        <v>25700</v>
      </c>
      <c r="E13" s="195">
        <v>25700</v>
      </c>
      <c r="F13" s="196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0"/>
      <c r="DI13" s="180"/>
      <c r="DJ13" s="180"/>
      <c r="DK13" s="180"/>
      <c r="DL13" s="180"/>
      <c r="DM13" s="180"/>
      <c r="DN13" s="180"/>
      <c r="DO13" s="180"/>
      <c r="DP13" s="180"/>
      <c r="DQ13" s="180"/>
      <c r="DR13" s="180"/>
      <c r="DS13" s="180"/>
      <c r="DT13" s="180"/>
      <c r="DU13" s="180"/>
      <c r="DV13" s="180"/>
      <c r="DW13" s="180"/>
      <c r="DX13" s="180"/>
      <c r="DY13" s="180"/>
      <c r="DZ13" s="180"/>
      <c r="EA13" s="180"/>
      <c r="EB13" s="180"/>
      <c r="EC13" s="180"/>
      <c r="ED13" s="180"/>
      <c r="EE13" s="180"/>
      <c r="EF13" s="180"/>
      <c r="EG13" s="180"/>
      <c r="EH13" s="180"/>
      <c r="EI13" s="180"/>
      <c r="EJ13" s="180"/>
      <c r="EK13" s="180"/>
      <c r="EL13" s="180"/>
      <c r="EM13" s="180"/>
      <c r="EN13" s="180"/>
      <c r="EO13" s="180"/>
      <c r="EP13" s="180"/>
      <c r="EQ13" s="180"/>
      <c r="ER13" s="180"/>
      <c r="ES13" s="180"/>
      <c r="ET13" s="180"/>
      <c r="EU13" s="180"/>
      <c r="EV13" s="180"/>
      <c r="EW13" s="180"/>
      <c r="EX13" s="180"/>
      <c r="EY13" s="180"/>
      <c r="EZ13" s="180"/>
      <c r="FA13" s="180"/>
      <c r="FB13" s="180"/>
      <c r="FC13" s="180"/>
      <c r="FD13" s="180"/>
      <c r="FE13" s="180"/>
      <c r="FF13" s="180"/>
      <c r="FG13" s="180"/>
      <c r="FH13" s="180"/>
      <c r="FI13" s="180"/>
      <c r="FJ13" s="180"/>
      <c r="FK13" s="180"/>
      <c r="FL13" s="180"/>
      <c r="FM13" s="180"/>
      <c r="FN13" s="180"/>
      <c r="FO13" s="180"/>
      <c r="FP13" s="180"/>
      <c r="FQ13" s="180"/>
      <c r="FR13" s="180"/>
      <c r="FS13" s="180"/>
      <c r="FT13" s="180"/>
      <c r="FU13" s="180"/>
      <c r="FV13" s="180"/>
      <c r="FW13" s="180"/>
      <c r="FX13" s="180"/>
      <c r="FY13" s="180"/>
      <c r="FZ13" s="180"/>
      <c r="GA13" s="180"/>
      <c r="GB13" s="180"/>
      <c r="GC13" s="180"/>
      <c r="GD13" s="180"/>
      <c r="GE13" s="180"/>
      <c r="GF13" s="180"/>
      <c r="GG13" s="180"/>
      <c r="GH13" s="180"/>
      <c r="GI13" s="180"/>
      <c r="GJ13" s="180"/>
      <c r="GK13" s="180"/>
      <c r="GL13" s="180"/>
      <c r="GM13" s="180"/>
      <c r="GN13" s="180"/>
      <c r="GO13" s="180"/>
      <c r="GP13" s="180"/>
      <c r="GQ13" s="180"/>
      <c r="GR13" s="180"/>
      <c r="GS13" s="180"/>
      <c r="GT13" s="180"/>
      <c r="GU13" s="180"/>
      <c r="GV13" s="180"/>
      <c r="GW13" s="180"/>
      <c r="GX13" s="180"/>
      <c r="GY13" s="180"/>
      <c r="GZ13" s="180"/>
      <c r="HA13" s="180"/>
      <c r="HB13" s="180"/>
      <c r="HC13" s="180"/>
      <c r="HD13" s="180"/>
      <c r="HE13" s="180"/>
    </row>
    <row r="14" spans="1:213" s="192" customFormat="1" ht="13.5" thickBot="1">
      <c r="A14" s="344" t="s">
        <v>231</v>
      </c>
      <c r="B14" s="345"/>
      <c r="C14" s="197">
        <f>C15+C16+C17+C18+C19</f>
        <v>217798</v>
      </c>
      <c r="D14" s="197">
        <f>D15+D16+D17+D18+D19</f>
        <v>454176</v>
      </c>
      <c r="E14" s="197">
        <f>E15+E16+E17+E18+E19</f>
        <v>418728</v>
      </c>
      <c r="F14" s="19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</row>
    <row r="15" spans="1:213" ht="12.75">
      <c r="A15" s="193">
        <v>201</v>
      </c>
      <c r="B15" s="194" t="s">
        <v>232</v>
      </c>
      <c r="C15" s="195">
        <v>66545</v>
      </c>
      <c r="D15" s="195">
        <v>314047</v>
      </c>
      <c r="E15" s="195">
        <v>303326</v>
      </c>
      <c r="F15" s="196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0"/>
      <c r="DX15" s="180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  <c r="EL15" s="180"/>
      <c r="EM15" s="180"/>
      <c r="EN15" s="180"/>
      <c r="EO15" s="180"/>
      <c r="EP15" s="180"/>
      <c r="EQ15" s="180"/>
      <c r="ER15" s="180"/>
      <c r="ES15" s="180"/>
      <c r="ET15" s="180"/>
      <c r="EU15" s="180"/>
      <c r="EV15" s="180"/>
      <c r="EW15" s="180"/>
      <c r="EX15" s="180"/>
      <c r="EY15" s="180"/>
      <c r="EZ15" s="180"/>
      <c r="FA15" s="180"/>
      <c r="FB15" s="180"/>
      <c r="FC15" s="180"/>
      <c r="FD15" s="180"/>
      <c r="FE15" s="180"/>
      <c r="FF15" s="180"/>
      <c r="FG15" s="180"/>
      <c r="FH15" s="180"/>
      <c r="FI15" s="180"/>
      <c r="FJ15" s="180"/>
      <c r="FK15" s="180"/>
      <c r="FL15" s="180"/>
      <c r="FM15" s="180"/>
      <c r="FN15" s="180"/>
      <c r="FO15" s="180"/>
      <c r="FP15" s="180"/>
      <c r="FQ15" s="180"/>
      <c r="FR15" s="180"/>
      <c r="FS15" s="180"/>
      <c r="FT15" s="180"/>
      <c r="FU15" s="180"/>
      <c r="FV15" s="180"/>
      <c r="FW15" s="180"/>
      <c r="FX15" s="180"/>
      <c r="FY15" s="180"/>
      <c r="FZ15" s="180"/>
      <c r="GA15" s="180"/>
      <c r="GB15" s="180"/>
      <c r="GC15" s="180"/>
      <c r="GD15" s="180"/>
      <c r="GE15" s="180"/>
      <c r="GF15" s="180"/>
      <c r="GG15" s="180"/>
      <c r="GH15" s="180"/>
      <c r="GI15" s="180"/>
      <c r="GJ15" s="180"/>
      <c r="GK15" s="180"/>
      <c r="GL15" s="180"/>
      <c r="GM15" s="180"/>
      <c r="GN15" s="180"/>
      <c r="GO15" s="180"/>
      <c r="GP15" s="180"/>
      <c r="GQ15" s="180"/>
      <c r="GR15" s="180"/>
      <c r="GS15" s="180"/>
      <c r="GT15" s="180"/>
      <c r="GU15" s="180"/>
      <c r="GV15" s="180"/>
      <c r="GW15" s="180"/>
      <c r="GX15" s="180"/>
      <c r="GY15" s="180"/>
      <c r="GZ15" s="180"/>
      <c r="HA15" s="180"/>
      <c r="HB15" s="180"/>
      <c r="HC15" s="180"/>
      <c r="HD15" s="180"/>
      <c r="HE15" s="180"/>
    </row>
    <row r="16" spans="1:213" ht="12.75">
      <c r="A16" s="193">
        <v>202</v>
      </c>
      <c r="B16" s="198" t="s">
        <v>233</v>
      </c>
      <c r="C16" s="195">
        <v>28052</v>
      </c>
      <c r="D16" s="195">
        <v>25980</v>
      </c>
      <c r="E16" s="195">
        <v>25980</v>
      </c>
      <c r="F16" s="196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0"/>
      <c r="DX16" s="180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/>
      <c r="EW16" s="180"/>
      <c r="EX16" s="180"/>
      <c r="EY16" s="180"/>
      <c r="EZ16" s="180"/>
      <c r="FA16" s="180"/>
      <c r="FB16" s="180"/>
      <c r="FC16" s="180"/>
      <c r="FD16" s="180"/>
      <c r="FE16" s="180"/>
      <c r="FF16" s="180"/>
      <c r="FG16" s="180"/>
      <c r="FH16" s="180"/>
      <c r="FI16" s="180"/>
      <c r="FJ16" s="180"/>
      <c r="FK16" s="180"/>
      <c r="FL16" s="180"/>
      <c r="FM16" s="180"/>
      <c r="FN16" s="180"/>
      <c r="FO16" s="180"/>
      <c r="FP16" s="180"/>
      <c r="FQ16" s="180"/>
      <c r="FR16" s="180"/>
      <c r="FS16" s="180"/>
      <c r="FT16" s="180"/>
      <c r="FU16" s="180"/>
      <c r="FV16" s="180"/>
      <c r="FW16" s="180"/>
      <c r="FX16" s="180"/>
      <c r="FY16" s="180"/>
      <c r="FZ16" s="180"/>
      <c r="GA16" s="180"/>
      <c r="GB16" s="180"/>
      <c r="GC16" s="180"/>
      <c r="GD16" s="180"/>
      <c r="GE16" s="180"/>
      <c r="GF16" s="180"/>
      <c r="GG16" s="180"/>
      <c r="GH16" s="180"/>
      <c r="GI16" s="180"/>
      <c r="GJ16" s="180"/>
      <c r="GK16" s="180"/>
      <c r="GL16" s="180"/>
      <c r="GM16" s="180"/>
      <c r="GN16" s="180"/>
      <c r="GO16" s="180"/>
      <c r="GP16" s="180"/>
      <c r="GQ16" s="180"/>
      <c r="GR16" s="180"/>
      <c r="GS16" s="180"/>
      <c r="GT16" s="180"/>
      <c r="GU16" s="180"/>
      <c r="GV16" s="180"/>
      <c r="GW16" s="180"/>
      <c r="GX16" s="180"/>
      <c r="GY16" s="180"/>
      <c r="GZ16" s="180"/>
      <c r="HA16" s="180"/>
      <c r="HB16" s="180"/>
      <c r="HC16" s="180"/>
      <c r="HD16" s="180"/>
      <c r="HE16" s="180"/>
    </row>
    <row r="17" spans="1:213" ht="25.5">
      <c r="A17" s="193">
        <v>205</v>
      </c>
      <c r="B17" s="198" t="s">
        <v>234</v>
      </c>
      <c r="C17" s="195">
        <v>64560</v>
      </c>
      <c r="D17" s="195">
        <v>37491</v>
      </c>
      <c r="E17" s="195">
        <v>34306</v>
      </c>
      <c r="F17" s="196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0"/>
      <c r="DX17" s="180"/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  <c r="EL17" s="180"/>
      <c r="EM17" s="180"/>
      <c r="EN17" s="180"/>
      <c r="EO17" s="180"/>
      <c r="EP17" s="180"/>
      <c r="EQ17" s="180"/>
      <c r="ER17" s="180"/>
      <c r="ES17" s="180"/>
      <c r="ET17" s="180"/>
      <c r="EU17" s="180"/>
      <c r="EV17" s="180"/>
      <c r="EW17" s="180"/>
      <c r="EX17" s="180"/>
      <c r="EY17" s="180"/>
      <c r="EZ17" s="180"/>
      <c r="FA17" s="180"/>
      <c r="FB17" s="180"/>
      <c r="FC17" s="180"/>
      <c r="FD17" s="180"/>
      <c r="FE17" s="180"/>
      <c r="FF17" s="180"/>
      <c r="FG17" s="180"/>
      <c r="FH17" s="180"/>
      <c r="FI17" s="180"/>
      <c r="FJ17" s="180"/>
      <c r="FK17" s="180"/>
      <c r="FL17" s="180"/>
      <c r="FM17" s="180"/>
      <c r="FN17" s="180"/>
      <c r="FO17" s="180"/>
      <c r="FP17" s="180"/>
      <c r="FQ17" s="180"/>
      <c r="FR17" s="180"/>
      <c r="FS17" s="180"/>
      <c r="FT17" s="180"/>
      <c r="FU17" s="180"/>
      <c r="FV17" s="180"/>
      <c r="FW17" s="180"/>
      <c r="FX17" s="180"/>
      <c r="FY17" s="180"/>
      <c r="FZ17" s="180"/>
      <c r="GA17" s="180"/>
      <c r="GB17" s="180"/>
      <c r="GC17" s="180"/>
      <c r="GD17" s="180"/>
      <c r="GE17" s="180"/>
      <c r="GF17" s="180"/>
      <c r="GG17" s="180"/>
      <c r="GH17" s="180"/>
      <c r="GI17" s="180"/>
      <c r="GJ17" s="180"/>
      <c r="GK17" s="180"/>
      <c r="GL17" s="180"/>
      <c r="GM17" s="180"/>
      <c r="GN17" s="180"/>
      <c r="GO17" s="180"/>
      <c r="GP17" s="180"/>
      <c r="GQ17" s="180"/>
      <c r="GR17" s="180"/>
      <c r="GS17" s="180"/>
      <c r="GT17" s="180"/>
      <c r="GU17" s="180"/>
      <c r="GV17" s="180"/>
      <c r="GW17" s="180"/>
      <c r="GX17" s="180"/>
      <c r="GY17" s="180"/>
      <c r="GZ17" s="180"/>
      <c r="HA17" s="180"/>
      <c r="HB17" s="180"/>
      <c r="HC17" s="180"/>
      <c r="HD17" s="180"/>
      <c r="HE17" s="180"/>
    </row>
    <row r="18" spans="1:213" ht="12.75">
      <c r="A18" s="193">
        <v>208</v>
      </c>
      <c r="B18" s="194" t="s">
        <v>235</v>
      </c>
      <c r="C18" s="195">
        <v>14693</v>
      </c>
      <c r="D18" s="195">
        <v>21074</v>
      </c>
      <c r="E18" s="195">
        <v>14886</v>
      </c>
      <c r="F18" s="196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0"/>
      <c r="DX18" s="180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180"/>
      <c r="EL18" s="180"/>
      <c r="EM18" s="180"/>
      <c r="EN18" s="180"/>
      <c r="EO18" s="180"/>
      <c r="EP18" s="180"/>
      <c r="EQ18" s="180"/>
      <c r="ER18" s="180"/>
      <c r="ES18" s="180"/>
      <c r="ET18" s="180"/>
      <c r="EU18" s="180"/>
      <c r="EV18" s="180"/>
      <c r="EW18" s="180"/>
      <c r="EX18" s="180"/>
      <c r="EY18" s="180"/>
      <c r="EZ18" s="180"/>
      <c r="FA18" s="180"/>
      <c r="FB18" s="180"/>
      <c r="FC18" s="180"/>
      <c r="FD18" s="180"/>
      <c r="FE18" s="180"/>
      <c r="FF18" s="180"/>
      <c r="FG18" s="180"/>
      <c r="FH18" s="180"/>
      <c r="FI18" s="180"/>
      <c r="FJ18" s="180"/>
      <c r="FK18" s="180"/>
      <c r="FL18" s="180"/>
      <c r="FM18" s="180"/>
      <c r="FN18" s="180"/>
      <c r="FO18" s="180"/>
      <c r="FP18" s="180"/>
      <c r="FQ18" s="180"/>
      <c r="FR18" s="180"/>
      <c r="FS18" s="180"/>
      <c r="FT18" s="180"/>
      <c r="FU18" s="180"/>
      <c r="FV18" s="180"/>
      <c r="FW18" s="180"/>
      <c r="FX18" s="180"/>
      <c r="FY18" s="180"/>
      <c r="FZ18" s="180"/>
      <c r="GA18" s="180"/>
      <c r="GB18" s="180"/>
      <c r="GC18" s="180"/>
      <c r="GD18" s="180"/>
      <c r="GE18" s="180"/>
      <c r="GF18" s="180"/>
      <c r="GG18" s="180"/>
      <c r="GH18" s="180"/>
      <c r="GI18" s="180"/>
      <c r="GJ18" s="180"/>
      <c r="GK18" s="180"/>
      <c r="GL18" s="180"/>
      <c r="GM18" s="180"/>
      <c r="GN18" s="180"/>
      <c r="GO18" s="180"/>
      <c r="GP18" s="180"/>
      <c r="GQ18" s="180"/>
      <c r="GR18" s="180"/>
      <c r="GS18" s="180"/>
      <c r="GT18" s="180"/>
      <c r="GU18" s="180"/>
      <c r="GV18" s="180"/>
      <c r="GW18" s="180"/>
      <c r="GX18" s="180"/>
      <c r="GY18" s="180"/>
      <c r="GZ18" s="180"/>
      <c r="HA18" s="180"/>
      <c r="HB18" s="180"/>
      <c r="HC18" s="180"/>
      <c r="HD18" s="180"/>
      <c r="HE18" s="180"/>
    </row>
    <row r="19" spans="1:213" ht="13.5" thickBot="1">
      <c r="A19" s="193">
        <v>209</v>
      </c>
      <c r="B19" s="198" t="s">
        <v>236</v>
      </c>
      <c r="C19" s="195">
        <v>43948</v>
      </c>
      <c r="D19" s="195">
        <v>55584</v>
      </c>
      <c r="E19" s="195">
        <v>40230</v>
      </c>
      <c r="F19" s="196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0"/>
      <c r="EO19" s="180"/>
      <c r="EP19" s="180"/>
      <c r="EQ19" s="180"/>
      <c r="ER19" s="180"/>
      <c r="ES19" s="180"/>
      <c r="ET19" s="180"/>
      <c r="EU19" s="180"/>
      <c r="EV19" s="180"/>
      <c r="EW19" s="180"/>
      <c r="EX19" s="180"/>
      <c r="EY19" s="180"/>
      <c r="EZ19" s="180"/>
      <c r="FA19" s="180"/>
      <c r="FB19" s="180"/>
      <c r="FC19" s="180"/>
      <c r="FD19" s="180"/>
      <c r="FE19" s="180"/>
      <c r="FF19" s="180"/>
      <c r="FG19" s="180"/>
      <c r="FH19" s="180"/>
      <c r="FI19" s="180"/>
      <c r="FJ19" s="180"/>
      <c r="FK19" s="180"/>
      <c r="FL19" s="180"/>
      <c r="FM19" s="180"/>
      <c r="FN19" s="180"/>
      <c r="FO19" s="180"/>
      <c r="FP19" s="180"/>
      <c r="FQ19" s="180"/>
      <c r="FR19" s="180"/>
      <c r="FS19" s="180"/>
      <c r="FT19" s="180"/>
      <c r="FU19" s="180"/>
      <c r="FV19" s="180"/>
      <c r="FW19" s="180"/>
      <c r="FX19" s="180"/>
      <c r="FY19" s="180"/>
      <c r="FZ19" s="180"/>
      <c r="GA19" s="180"/>
      <c r="GB19" s="180"/>
      <c r="GC19" s="180"/>
      <c r="GD19" s="180"/>
      <c r="GE19" s="180"/>
      <c r="GF19" s="180"/>
      <c r="GG19" s="180"/>
      <c r="GH19" s="180"/>
      <c r="GI19" s="180"/>
      <c r="GJ19" s="180"/>
      <c r="GK19" s="180"/>
      <c r="GL19" s="180"/>
      <c r="GM19" s="180"/>
      <c r="GN19" s="180"/>
      <c r="GO19" s="180"/>
      <c r="GP19" s="180"/>
      <c r="GQ19" s="180"/>
      <c r="GR19" s="180"/>
      <c r="GS19" s="180"/>
      <c r="GT19" s="180"/>
      <c r="GU19" s="180"/>
      <c r="GV19" s="180"/>
      <c r="GW19" s="180"/>
      <c r="GX19" s="180"/>
      <c r="GY19" s="180"/>
      <c r="GZ19" s="180"/>
      <c r="HA19" s="180"/>
      <c r="HB19" s="180"/>
      <c r="HC19" s="180"/>
      <c r="HD19" s="180"/>
      <c r="HE19" s="180"/>
    </row>
    <row r="20" spans="1:213" s="192" customFormat="1" ht="13.5" thickBot="1">
      <c r="A20" s="344" t="s">
        <v>237</v>
      </c>
      <c r="B20" s="346"/>
      <c r="C20" s="197">
        <f>C21+C22+C23+C24</f>
        <v>254151</v>
      </c>
      <c r="D20" s="197">
        <f>D21+D22+D23+D24</f>
        <v>295610</v>
      </c>
      <c r="E20" s="197">
        <f>E21+E22+E23+E24</f>
        <v>287577</v>
      </c>
      <c r="F20" s="190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</row>
    <row r="21" spans="1:213" ht="25.5">
      <c r="A21" s="199">
        <v>551</v>
      </c>
      <c r="B21" s="200" t="s">
        <v>238</v>
      </c>
      <c r="C21" s="195">
        <v>146836</v>
      </c>
      <c r="D21" s="195">
        <v>167139</v>
      </c>
      <c r="E21" s="195">
        <v>162867</v>
      </c>
      <c r="F21" s="196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180"/>
      <c r="DX21" s="180"/>
      <c r="DY21" s="180"/>
      <c r="DZ21" s="180"/>
      <c r="EA21" s="180"/>
      <c r="EB21" s="180"/>
      <c r="EC21" s="180"/>
      <c r="ED21" s="180"/>
      <c r="EE21" s="180"/>
      <c r="EF21" s="180"/>
      <c r="EG21" s="180"/>
      <c r="EH21" s="180"/>
      <c r="EI21" s="180"/>
      <c r="EJ21" s="180"/>
      <c r="EK21" s="180"/>
      <c r="EL21" s="180"/>
      <c r="EM21" s="180"/>
      <c r="EN21" s="180"/>
      <c r="EO21" s="180"/>
      <c r="EP21" s="180"/>
      <c r="EQ21" s="180"/>
      <c r="ER21" s="180"/>
      <c r="ES21" s="180"/>
      <c r="ET21" s="180"/>
      <c r="EU21" s="180"/>
      <c r="EV21" s="180"/>
      <c r="EW21" s="180"/>
      <c r="EX21" s="180"/>
      <c r="EY21" s="180"/>
      <c r="EZ21" s="180"/>
      <c r="FA21" s="180"/>
      <c r="FB21" s="180"/>
      <c r="FC21" s="180"/>
      <c r="FD21" s="180"/>
      <c r="FE21" s="180"/>
      <c r="FF21" s="180"/>
      <c r="FG21" s="180"/>
      <c r="FH21" s="180"/>
      <c r="FI21" s="180"/>
      <c r="FJ21" s="180"/>
      <c r="FK21" s="180"/>
      <c r="FL21" s="180"/>
      <c r="FM21" s="180"/>
      <c r="FN21" s="180"/>
      <c r="FO21" s="180"/>
      <c r="FP21" s="180"/>
      <c r="FQ21" s="180"/>
      <c r="FR21" s="180"/>
      <c r="FS21" s="180"/>
      <c r="FT21" s="180"/>
      <c r="FU21" s="180"/>
      <c r="FV21" s="180"/>
      <c r="FW21" s="180"/>
      <c r="FX21" s="180"/>
      <c r="FY21" s="180"/>
      <c r="FZ21" s="180"/>
      <c r="GA21" s="180"/>
      <c r="GB21" s="180"/>
      <c r="GC21" s="180"/>
      <c r="GD21" s="180"/>
      <c r="GE21" s="180"/>
      <c r="GF21" s="180"/>
      <c r="GG21" s="180"/>
      <c r="GH21" s="180"/>
      <c r="GI21" s="180"/>
      <c r="GJ21" s="180"/>
      <c r="GK21" s="180"/>
      <c r="GL21" s="180"/>
      <c r="GM21" s="180"/>
      <c r="GN21" s="180"/>
      <c r="GO21" s="180"/>
      <c r="GP21" s="180"/>
      <c r="GQ21" s="180"/>
      <c r="GR21" s="180"/>
      <c r="GS21" s="180"/>
      <c r="GT21" s="180"/>
      <c r="GU21" s="180"/>
      <c r="GV21" s="180"/>
      <c r="GW21" s="180"/>
      <c r="GX21" s="180"/>
      <c r="GY21" s="180"/>
      <c r="GZ21" s="180"/>
      <c r="HA21" s="180"/>
      <c r="HB21" s="180"/>
      <c r="HC21" s="180"/>
      <c r="HD21" s="180"/>
      <c r="HE21" s="180"/>
    </row>
    <row r="22" spans="1:213" ht="25.5">
      <c r="A22" s="199">
        <v>552</v>
      </c>
      <c r="B22" s="200" t="s">
        <v>239</v>
      </c>
      <c r="C22" s="195">
        <v>19082</v>
      </c>
      <c r="D22" s="195">
        <v>20630</v>
      </c>
      <c r="E22" s="195">
        <v>20404</v>
      </c>
      <c r="F22" s="196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0"/>
      <c r="FO22" s="180"/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0"/>
      <c r="GC22" s="180"/>
      <c r="GD22" s="180"/>
      <c r="GE22" s="180"/>
      <c r="GF22" s="180"/>
      <c r="GG22" s="180"/>
      <c r="GH22" s="180"/>
      <c r="GI22" s="180"/>
      <c r="GJ22" s="180"/>
      <c r="GK22" s="180"/>
      <c r="GL22" s="180"/>
      <c r="GM22" s="180"/>
      <c r="GN22" s="180"/>
      <c r="GO22" s="180"/>
      <c r="GP22" s="180"/>
      <c r="GQ22" s="180"/>
      <c r="GR22" s="180"/>
      <c r="GS22" s="180"/>
      <c r="GT22" s="180"/>
      <c r="GU22" s="180"/>
      <c r="GV22" s="180"/>
      <c r="GW22" s="180"/>
      <c r="GX22" s="180"/>
      <c r="GY22" s="180"/>
      <c r="GZ22" s="180"/>
      <c r="HA22" s="180"/>
      <c r="HB22" s="180"/>
      <c r="HC22" s="180"/>
      <c r="HD22" s="180"/>
      <c r="HE22" s="180"/>
    </row>
    <row r="23" spans="1:213" ht="12.75">
      <c r="A23" s="199">
        <v>560</v>
      </c>
      <c r="B23" s="200" t="s">
        <v>240</v>
      </c>
      <c r="C23" s="195">
        <v>59809</v>
      </c>
      <c r="D23" s="195">
        <v>75034</v>
      </c>
      <c r="E23" s="195">
        <v>73060</v>
      </c>
      <c r="F23" s="196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  <c r="DP23" s="180"/>
      <c r="DQ23" s="180"/>
      <c r="DR23" s="180"/>
      <c r="DS23" s="180"/>
      <c r="DT23" s="180"/>
      <c r="DU23" s="180"/>
      <c r="DV23" s="180"/>
      <c r="DW23" s="180"/>
      <c r="DX23" s="180"/>
      <c r="DY23" s="180"/>
      <c r="DZ23" s="180"/>
      <c r="EA23" s="180"/>
      <c r="EB23" s="180"/>
      <c r="EC23" s="180"/>
      <c r="ED23" s="180"/>
      <c r="EE23" s="180"/>
      <c r="EF23" s="180"/>
      <c r="EG23" s="180"/>
      <c r="EH23" s="180"/>
      <c r="EI23" s="180"/>
      <c r="EJ23" s="180"/>
      <c r="EK23" s="180"/>
      <c r="EL23" s="180"/>
      <c r="EM23" s="180"/>
      <c r="EN23" s="180"/>
      <c r="EO23" s="180"/>
      <c r="EP23" s="180"/>
      <c r="EQ23" s="180"/>
      <c r="ER23" s="180"/>
      <c r="ES23" s="180"/>
      <c r="ET23" s="180"/>
      <c r="EU23" s="180"/>
      <c r="EV23" s="180"/>
      <c r="EW23" s="180"/>
      <c r="EX23" s="180"/>
      <c r="EY23" s="180"/>
      <c r="EZ23" s="180"/>
      <c r="FA23" s="180"/>
      <c r="FB23" s="180"/>
      <c r="FC23" s="180"/>
      <c r="FD23" s="180"/>
      <c r="FE23" s="180"/>
      <c r="FF23" s="180"/>
      <c r="FG23" s="180"/>
      <c r="FH23" s="180"/>
      <c r="FI23" s="180"/>
      <c r="FJ23" s="180"/>
      <c r="FK23" s="180"/>
      <c r="FL23" s="180"/>
      <c r="FM23" s="180"/>
      <c r="FN23" s="180"/>
      <c r="FO23" s="180"/>
      <c r="FP23" s="180"/>
      <c r="FQ23" s="180"/>
      <c r="FR23" s="180"/>
      <c r="FS23" s="180"/>
      <c r="FT23" s="180"/>
      <c r="FU23" s="180"/>
      <c r="FV23" s="180"/>
      <c r="FW23" s="180"/>
      <c r="FX23" s="180"/>
      <c r="FY23" s="180"/>
      <c r="FZ23" s="180"/>
      <c r="GA23" s="180"/>
      <c r="GB23" s="180"/>
      <c r="GC23" s="180"/>
      <c r="GD23" s="180"/>
      <c r="GE23" s="180"/>
      <c r="GF23" s="180"/>
      <c r="GG23" s="180"/>
      <c r="GH23" s="180"/>
      <c r="GI23" s="180"/>
      <c r="GJ23" s="180"/>
      <c r="GK23" s="180"/>
      <c r="GL23" s="180"/>
      <c r="GM23" s="180"/>
      <c r="GN23" s="180"/>
      <c r="GO23" s="180"/>
      <c r="GP23" s="180"/>
      <c r="GQ23" s="180"/>
      <c r="GR23" s="180"/>
      <c r="GS23" s="180"/>
      <c r="GT23" s="180"/>
      <c r="GU23" s="180"/>
      <c r="GV23" s="180"/>
      <c r="GW23" s="180"/>
      <c r="GX23" s="180"/>
      <c r="GY23" s="180"/>
      <c r="GZ23" s="180"/>
      <c r="HA23" s="180"/>
      <c r="HB23" s="180"/>
      <c r="HC23" s="180"/>
      <c r="HD23" s="180"/>
      <c r="HE23" s="180"/>
    </row>
    <row r="24" spans="1:213" ht="13.5" thickBot="1">
      <c r="A24" s="199">
        <v>580</v>
      </c>
      <c r="B24" s="200" t="s">
        <v>241</v>
      </c>
      <c r="C24" s="195">
        <v>28424</v>
      </c>
      <c r="D24" s="195">
        <v>32807</v>
      </c>
      <c r="E24" s="195">
        <v>31246</v>
      </c>
      <c r="F24" s="196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0"/>
      <c r="EZ24" s="180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0"/>
      <c r="FL24" s="180"/>
      <c r="FM24" s="180"/>
      <c r="FN24" s="180"/>
      <c r="FO24" s="180"/>
      <c r="FP24" s="180"/>
      <c r="FQ24" s="180"/>
      <c r="FR24" s="180"/>
      <c r="FS24" s="180"/>
      <c r="FT24" s="180"/>
      <c r="FU24" s="180"/>
      <c r="FV24" s="180"/>
      <c r="FW24" s="180"/>
      <c r="FX24" s="180"/>
      <c r="FY24" s="180"/>
      <c r="FZ24" s="180"/>
      <c r="GA24" s="180"/>
      <c r="GB24" s="180"/>
      <c r="GC24" s="180"/>
      <c r="GD24" s="180"/>
      <c r="GE24" s="180"/>
      <c r="GF24" s="180"/>
      <c r="GG24" s="180"/>
      <c r="GH24" s="180"/>
      <c r="GI24" s="180"/>
      <c r="GJ24" s="180"/>
      <c r="GK24" s="180"/>
      <c r="GL24" s="180"/>
      <c r="GM24" s="180"/>
      <c r="GN24" s="180"/>
      <c r="GO24" s="180"/>
      <c r="GP24" s="180"/>
      <c r="GQ24" s="180"/>
      <c r="GR24" s="180"/>
      <c r="GS24" s="180"/>
      <c r="GT24" s="180"/>
      <c r="GU24" s="180"/>
      <c r="GV24" s="180"/>
      <c r="GW24" s="180"/>
      <c r="GX24" s="180"/>
      <c r="GY24" s="180"/>
      <c r="GZ24" s="180"/>
      <c r="HA24" s="180"/>
      <c r="HB24" s="180"/>
      <c r="HC24" s="180"/>
      <c r="HD24" s="180"/>
      <c r="HE24" s="180"/>
    </row>
    <row r="25" spans="1:213" s="192" customFormat="1" ht="13.5" thickBot="1">
      <c r="A25" s="344" t="s">
        <v>242</v>
      </c>
      <c r="B25" s="345"/>
      <c r="C25" s="197">
        <f>C26+C27+C28+C30+C31+C32+C33+C35+C36+C37+C38</f>
        <v>649087</v>
      </c>
      <c r="D25" s="197">
        <f>D26+D27+D28+D30+D31+D32+D33+D35+D36+D37+D38+D34+D29</f>
        <v>790807</v>
      </c>
      <c r="E25" s="197">
        <f>E26+E27+E28+E30+E31+E32+E33+E35+E36+E37+E38+E34+E29</f>
        <v>761309</v>
      </c>
      <c r="F25" s="19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  <c r="DU25" s="191"/>
      <c r="DV25" s="191"/>
      <c r="DW25" s="191"/>
      <c r="DX25" s="191"/>
      <c r="DY25" s="191"/>
      <c r="DZ25" s="191"/>
      <c r="EA25" s="191"/>
      <c r="EB25" s="191"/>
      <c r="EC25" s="191"/>
      <c r="ED25" s="191"/>
      <c r="EE25" s="191"/>
      <c r="EF25" s="191"/>
      <c r="EG25" s="191"/>
      <c r="EH25" s="191"/>
      <c r="EI25" s="191"/>
      <c r="EJ25" s="191"/>
      <c r="EK25" s="191"/>
      <c r="EL25" s="191"/>
      <c r="EM25" s="191"/>
      <c r="EN25" s="191"/>
      <c r="EO25" s="191"/>
      <c r="EP25" s="191"/>
      <c r="EQ25" s="191"/>
      <c r="ER25" s="191"/>
      <c r="ES25" s="191"/>
      <c r="ET25" s="191"/>
      <c r="EU25" s="191"/>
      <c r="EV25" s="191"/>
      <c r="EW25" s="191"/>
      <c r="EX25" s="191"/>
      <c r="EY25" s="191"/>
      <c r="EZ25" s="191"/>
      <c r="FA25" s="191"/>
      <c r="FB25" s="191"/>
      <c r="FC25" s="191"/>
      <c r="FD25" s="191"/>
      <c r="FE25" s="191"/>
      <c r="FF25" s="191"/>
      <c r="FG25" s="191"/>
      <c r="FH25" s="191"/>
      <c r="FI25" s="191"/>
      <c r="FJ25" s="191"/>
      <c r="FK25" s="191"/>
      <c r="FL25" s="191"/>
      <c r="FM25" s="191"/>
      <c r="FN25" s="191"/>
      <c r="FO25" s="191"/>
      <c r="FP25" s="191"/>
      <c r="FQ25" s="191"/>
      <c r="FR25" s="191"/>
      <c r="FS25" s="191"/>
      <c r="FT25" s="191"/>
      <c r="FU25" s="191"/>
      <c r="FV25" s="191"/>
      <c r="FW25" s="191"/>
      <c r="FX25" s="191"/>
      <c r="FY25" s="191"/>
      <c r="FZ25" s="191"/>
      <c r="GA25" s="191"/>
      <c r="GB25" s="191"/>
      <c r="GC25" s="191"/>
      <c r="GD25" s="191"/>
      <c r="GE25" s="191"/>
      <c r="GF25" s="191"/>
      <c r="GG25" s="191"/>
      <c r="GH25" s="191"/>
      <c r="GI25" s="191"/>
      <c r="GJ25" s="191"/>
      <c r="GK25" s="191"/>
      <c r="GL25" s="191"/>
      <c r="GM25" s="191"/>
      <c r="GN25" s="191"/>
      <c r="GO25" s="191"/>
      <c r="GP25" s="191"/>
      <c r="GQ25" s="191"/>
      <c r="GR25" s="191"/>
      <c r="GS25" s="191"/>
      <c r="GT25" s="191"/>
      <c r="GU25" s="191"/>
      <c r="GV25" s="191"/>
      <c r="GW25" s="191"/>
      <c r="GX25" s="191"/>
      <c r="GY25" s="191"/>
      <c r="GZ25" s="191"/>
      <c r="HA25" s="191"/>
      <c r="HB25" s="191"/>
      <c r="HC25" s="191"/>
      <c r="HD25" s="191"/>
      <c r="HE25" s="191"/>
    </row>
    <row r="26" spans="1:213" ht="12.75">
      <c r="A26" s="202">
        <v>1011</v>
      </c>
      <c r="B26" s="263" t="s">
        <v>243</v>
      </c>
      <c r="C26" s="201">
        <v>133080</v>
      </c>
      <c r="D26" s="201">
        <v>139944</v>
      </c>
      <c r="E26" s="201">
        <v>134207</v>
      </c>
      <c r="F26" s="196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0"/>
      <c r="DJ26" s="180"/>
      <c r="DK26" s="180"/>
      <c r="DL26" s="180"/>
      <c r="DM26" s="180"/>
      <c r="DN26" s="180"/>
      <c r="DO26" s="180"/>
      <c r="DP26" s="180"/>
      <c r="DQ26" s="180"/>
      <c r="DR26" s="180"/>
      <c r="DS26" s="180"/>
      <c r="DT26" s="180"/>
      <c r="DU26" s="180"/>
      <c r="DV26" s="180"/>
      <c r="DW26" s="180"/>
      <c r="DX26" s="180"/>
      <c r="DY26" s="180"/>
      <c r="DZ26" s="180"/>
      <c r="EA26" s="180"/>
      <c r="EB26" s="180"/>
      <c r="EC26" s="180"/>
      <c r="ED26" s="180"/>
      <c r="EE26" s="180"/>
      <c r="EF26" s="180"/>
      <c r="EG26" s="180"/>
      <c r="EH26" s="180"/>
      <c r="EI26" s="180"/>
      <c r="EJ26" s="180"/>
      <c r="EK26" s="180"/>
      <c r="EL26" s="180"/>
      <c r="EM26" s="180"/>
      <c r="EN26" s="180"/>
      <c r="EO26" s="180"/>
      <c r="EP26" s="180"/>
      <c r="EQ26" s="180"/>
      <c r="ER26" s="180"/>
      <c r="ES26" s="180"/>
      <c r="ET26" s="180"/>
      <c r="EU26" s="180"/>
      <c r="EV26" s="180"/>
      <c r="EW26" s="180"/>
      <c r="EX26" s="180"/>
      <c r="EY26" s="180"/>
      <c r="EZ26" s="180"/>
      <c r="FA26" s="180"/>
      <c r="FB26" s="180"/>
      <c r="FC26" s="180"/>
      <c r="FD26" s="180"/>
      <c r="FE26" s="180"/>
      <c r="FF26" s="180"/>
      <c r="FG26" s="180"/>
      <c r="FH26" s="180"/>
      <c r="FI26" s="180"/>
      <c r="FJ26" s="180"/>
      <c r="FK26" s="180"/>
      <c r="FL26" s="180"/>
      <c r="FM26" s="180"/>
      <c r="FN26" s="180"/>
      <c r="FO26" s="180"/>
      <c r="FP26" s="180"/>
      <c r="FQ26" s="180"/>
      <c r="FR26" s="180"/>
      <c r="FS26" s="180"/>
      <c r="FT26" s="180"/>
      <c r="FU26" s="180"/>
      <c r="FV26" s="180"/>
      <c r="FW26" s="180"/>
      <c r="FX26" s="180"/>
      <c r="FY26" s="180"/>
      <c r="FZ26" s="180"/>
      <c r="GA26" s="180"/>
      <c r="GB26" s="180"/>
      <c r="GC26" s="180"/>
      <c r="GD26" s="180"/>
      <c r="GE26" s="180"/>
      <c r="GF26" s="180"/>
      <c r="GG26" s="180"/>
      <c r="GH26" s="180"/>
      <c r="GI26" s="180"/>
      <c r="GJ26" s="180"/>
      <c r="GK26" s="180"/>
      <c r="GL26" s="180"/>
      <c r="GM26" s="180"/>
      <c r="GN26" s="180"/>
      <c r="GO26" s="180"/>
      <c r="GP26" s="180"/>
      <c r="GQ26" s="180"/>
      <c r="GR26" s="180"/>
      <c r="GS26" s="180"/>
      <c r="GT26" s="180"/>
      <c r="GU26" s="180"/>
      <c r="GV26" s="180"/>
      <c r="GW26" s="180"/>
      <c r="GX26" s="180"/>
      <c r="GY26" s="180"/>
      <c r="GZ26" s="180"/>
      <c r="HA26" s="180"/>
      <c r="HB26" s="180"/>
      <c r="HC26" s="180"/>
      <c r="HD26" s="180"/>
      <c r="HE26" s="180"/>
    </row>
    <row r="27" spans="1:213" ht="12.75">
      <c r="A27" s="202">
        <v>1012</v>
      </c>
      <c r="B27" s="263" t="s">
        <v>244</v>
      </c>
      <c r="C27" s="201">
        <v>2643</v>
      </c>
      <c r="D27" s="201">
        <v>435</v>
      </c>
      <c r="E27" s="201">
        <v>435</v>
      </c>
      <c r="F27" s="196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0"/>
      <c r="EZ27" s="180"/>
      <c r="FA27" s="180"/>
      <c r="FB27" s="180"/>
      <c r="FC27" s="180"/>
      <c r="FD27" s="180"/>
      <c r="FE27" s="180"/>
      <c r="FF27" s="180"/>
      <c r="FG27" s="180"/>
      <c r="FH27" s="180"/>
      <c r="FI27" s="180"/>
      <c r="FJ27" s="180"/>
      <c r="FK27" s="180"/>
      <c r="FL27" s="180"/>
      <c r="FM27" s="180"/>
      <c r="FN27" s="180"/>
      <c r="FO27" s="180"/>
      <c r="FP27" s="180"/>
      <c r="FQ27" s="180"/>
      <c r="FR27" s="180"/>
      <c r="FS27" s="180"/>
      <c r="FT27" s="180"/>
      <c r="FU27" s="180"/>
      <c r="FV27" s="180"/>
      <c r="FW27" s="180"/>
      <c r="FX27" s="180"/>
      <c r="FY27" s="180"/>
      <c r="FZ27" s="180"/>
      <c r="GA27" s="180"/>
      <c r="GB27" s="180"/>
      <c r="GC27" s="180"/>
      <c r="GD27" s="180"/>
      <c r="GE27" s="180"/>
      <c r="GF27" s="180"/>
      <c r="GG27" s="180"/>
      <c r="GH27" s="180"/>
      <c r="GI27" s="180"/>
      <c r="GJ27" s="180"/>
      <c r="GK27" s="180"/>
      <c r="GL27" s="180"/>
      <c r="GM27" s="180"/>
      <c r="GN27" s="180"/>
      <c r="GO27" s="180"/>
      <c r="GP27" s="180"/>
      <c r="GQ27" s="180"/>
      <c r="GR27" s="180"/>
      <c r="GS27" s="180"/>
      <c r="GT27" s="180"/>
      <c r="GU27" s="180"/>
      <c r="GV27" s="180"/>
      <c r="GW27" s="180"/>
      <c r="GX27" s="180"/>
      <c r="GY27" s="180"/>
      <c r="GZ27" s="180"/>
      <c r="HA27" s="180"/>
      <c r="HB27" s="180"/>
      <c r="HC27" s="180"/>
      <c r="HD27" s="180"/>
      <c r="HE27" s="180"/>
    </row>
    <row r="28" spans="1:213" ht="12.75">
      <c r="A28" s="202">
        <v>1013</v>
      </c>
      <c r="B28" s="263" t="s">
        <v>245</v>
      </c>
      <c r="C28" s="201">
        <v>4800</v>
      </c>
      <c r="D28" s="201">
        <v>32800</v>
      </c>
      <c r="E28" s="201">
        <v>30400</v>
      </c>
      <c r="F28" s="196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0"/>
      <c r="DK28" s="180"/>
      <c r="DL28" s="180"/>
      <c r="DM28" s="180"/>
      <c r="DN28" s="180"/>
      <c r="DO28" s="180"/>
      <c r="DP28" s="180"/>
      <c r="DQ28" s="180"/>
      <c r="DR28" s="180"/>
      <c r="DS28" s="180"/>
      <c r="DT28" s="180"/>
      <c r="DU28" s="180"/>
      <c r="DV28" s="180"/>
      <c r="DW28" s="180"/>
      <c r="DX28" s="180"/>
      <c r="DY28" s="180"/>
      <c r="DZ28" s="180"/>
      <c r="EA28" s="180"/>
      <c r="EB28" s="180"/>
      <c r="EC28" s="180"/>
      <c r="ED28" s="180"/>
      <c r="EE28" s="180"/>
      <c r="EF28" s="180"/>
      <c r="EG28" s="180"/>
      <c r="EH28" s="180"/>
      <c r="EI28" s="180"/>
      <c r="EJ28" s="180"/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0"/>
      <c r="EZ28" s="180"/>
      <c r="FA28" s="180"/>
      <c r="FB28" s="180"/>
      <c r="FC28" s="180"/>
      <c r="FD28" s="180"/>
      <c r="FE28" s="180"/>
      <c r="FF28" s="180"/>
      <c r="FG28" s="180"/>
      <c r="FH28" s="180"/>
      <c r="FI28" s="180"/>
      <c r="FJ28" s="180"/>
      <c r="FK28" s="180"/>
      <c r="FL28" s="180"/>
      <c r="FM28" s="180"/>
      <c r="FN28" s="180"/>
      <c r="FO28" s="180"/>
      <c r="FP28" s="180"/>
      <c r="FQ28" s="180"/>
      <c r="FR28" s="180"/>
      <c r="FS28" s="180"/>
      <c r="FT28" s="180"/>
      <c r="FU28" s="180"/>
      <c r="FV28" s="180"/>
      <c r="FW28" s="180"/>
      <c r="FX28" s="180"/>
      <c r="FY28" s="180"/>
      <c r="FZ28" s="180"/>
      <c r="GA28" s="180"/>
      <c r="GB28" s="180"/>
      <c r="GC28" s="180"/>
      <c r="GD28" s="180"/>
      <c r="GE28" s="180"/>
      <c r="GF28" s="180"/>
      <c r="GG28" s="180"/>
      <c r="GH28" s="180"/>
      <c r="GI28" s="180"/>
      <c r="GJ28" s="180"/>
      <c r="GK28" s="180"/>
      <c r="GL28" s="180"/>
      <c r="GM28" s="180"/>
      <c r="GN28" s="180"/>
      <c r="GO28" s="180"/>
      <c r="GP28" s="180"/>
      <c r="GQ28" s="180"/>
      <c r="GR28" s="180"/>
      <c r="GS28" s="180"/>
      <c r="GT28" s="180"/>
      <c r="GU28" s="180"/>
      <c r="GV28" s="180"/>
      <c r="GW28" s="180"/>
      <c r="GX28" s="180"/>
      <c r="GY28" s="180"/>
      <c r="GZ28" s="180"/>
      <c r="HA28" s="180"/>
      <c r="HB28" s="180"/>
      <c r="HC28" s="180"/>
      <c r="HD28" s="180"/>
      <c r="HE28" s="180"/>
    </row>
    <row r="29" spans="1:213" ht="12.75">
      <c r="A29" s="215" t="s">
        <v>273</v>
      </c>
      <c r="B29" s="263" t="s">
        <v>274</v>
      </c>
      <c r="C29" s="201"/>
      <c r="D29" s="201">
        <v>12747</v>
      </c>
      <c r="E29" s="201">
        <v>12455</v>
      </c>
      <c r="F29" s="196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0"/>
      <c r="EZ29" s="180"/>
      <c r="FA29" s="180"/>
      <c r="FB29" s="180"/>
      <c r="FC29" s="180"/>
      <c r="FD29" s="180"/>
      <c r="FE29" s="180"/>
      <c r="FF29" s="180"/>
      <c r="FG29" s="180"/>
      <c r="FH29" s="180"/>
      <c r="FI29" s="180"/>
      <c r="FJ29" s="180"/>
      <c r="FK29" s="180"/>
      <c r="FL29" s="180"/>
      <c r="FM29" s="180"/>
      <c r="FN29" s="180"/>
      <c r="FO29" s="180"/>
      <c r="FP29" s="180"/>
      <c r="FQ29" s="180"/>
      <c r="FR29" s="180"/>
      <c r="FS29" s="180"/>
      <c r="FT29" s="180"/>
      <c r="FU29" s="180"/>
      <c r="FV29" s="180"/>
      <c r="FW29" s="180"/>
      <c r="FX29" s="180"/>
      <c r="FY29" s="180"/>
      <c r="FZ29" s="180"/>
      <c r="GA29" s="180"/>
      <c r="GB29" s="180"/>
      <c r="GC29" s="180"/>
      <c r="GD29" s="180"/>
      <c r="GE29" s="180"/>
      <c r="GF29" s="180"/>
      <c r="GG29" s="180"/>
      <c r="GH29" s="180"/>
      <c r="GI29" s="180"/>
      <c r="GJ29" s="180"/>
      <c r="GK29" s="180"/>
      <c r="GL29" s="180"/>
      <c r="GM29" s="180"/>
      <c r="GN29" s="180"/>
      <c r="GO29" s="180"/>
      <c r="GP29" s="180"/>
      <c r="GQ29" s="180"/>
      <c r="GR29" s="180"/>
      <c r="GS29" s="180"/>
      <c r="GT29" s="180"/>
      <c r="GU29" s="180"/>
      <c r="GV29" s="180"/>
      <c r="GW29" s="180"/>
      <c r="GX29" s="180"/>
      <c r="GY29" s="180"/>
      <c r="GZ29" s="180"/>
      <c r="HA29" s="180"/>
      <c r="HB29" s="180"/>
      <c r="HC29" s="180"/>
      <c r="HD29" s="180"/>
      <c r="HE29" s="180"/>
    </row>
    <row r="30" spans="1:213" ht="12.75">
      <c r="A30" s="202">
        <v>1015</v>
      </c>
      <c r="B30" s="263" t="s">
        <v>246</v>
      </c>
      <c r="C30" s="201">
        <v>76464</v>
      </c>
      <c r="D30" s="201">
        <v>92637</v>
      </c>
      <c r="E30" s="201">
        <v>92356</v>
      </c>
      <c r="F30" s="196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180"/>
      <c r="DX30" s="180"/>
      <c r="DY30" s="180"/>
      <c r="DZ30" s="180"/>
      <c r="EA30" s="180"/>
      <c r="EB30" s="180"/>
      <c r="EC30" s="180"/>
      <c r="ED30" s="180"/>
      <c r="EE30" s="180"/>
      <c r="EF30" s="180"/>
      <c r="EG30" s="180"/>
      <c r="EH30" s="180"/>
      <c r="EI30" s="180"/>
      <c r="EJ30" s="180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0"/>
      <c r="EZ30" s="180"/>
      <c r="FA30" s="180"/>
      <c r="FB30" s="180"/>
      <c r="FC30" s="180"/>
      <c r="FD30" s="180"/>
      <c r="FE30" s="180"/>
      <c r="FF30" s="180"/>
      <c r="FG30" s="180"/>
      <c r="FH30" s="180"/>
      <c r="FI30" s="180"/>
      <c r="FJ30" s="180"/>
      <c r="FK30" s="180"/>
      <c r="FL30" s="180"/>
      <c r="FM30" s="180"/>
      <c r="FN30" s="180"/>
      <c r="FO30" s="180"/>
      <c r="FP30" s="180"/>
      <c r="FQ30" s="180"/>
      <c r="FR30" s="180"/>
      <c r="FS30" s="180"/>
      <c r="FT30" s="180"/>
      <c r="FU30" s="180"/>
      <c r="FV30" s="180"/>
      <c r="FW30" s="180"/>
      <c r="FX30" s="180"/>
      <c r="FY30" s="180"/>
      <c r="FZ30" s="180"/>
      <c r="GA30" s="180"/>
      <c r="GB30" s="180"/>
      <c r="GC30" s="180"/>
      <c r="GD30" s="180"/>
      <c r="GE30" s="180"/>
      <c r="GF30" s="180"/>
      <c r="GG30" s="180"/>
      <c r="GH30" s="180"/>
      <c r="GI30" s="180"/>
      <c r="GJ30" s="180"/>
      <c r="GK30" s="180"/>
      <c r="GL30" s="180"/>
      <c r="GM30" s="180"/>
      <c r="GN30" s="180"/>
      <c r="GO30" s="180"/>
      <c r="GP30" s="180"/>
      <c r="GQ30" s="180"/>
      <c r="GR30" s="180"/>
      <c r="GS30" s="180"/>
      <c r="GT30" s="180"/>
      <c r="GU30" s="180"/>
      <c r="GV30" s="180"/>
      <c r="GW30" s="180"/>
      <c r="GX30" s="180"/>
      <c r="GY30" s="180"/>
      <c r="GZ30" s="180"/>
      <c r="HA30" s="180"/>
      <c r="HB30" s="180"/>
      <c r="HC30" s="180"/>
      <c r="HD30" s="180"/>
      <c r="HE30" s="180"/>
    </row>
    <row r="31" spans="1:213" ht="12.75">
      <c r="A31" s="202">
        <v>1016</v>
      </c>
      <c r="B31" s="263" t="s">
        <v>247</v>
      </c>
      <c r="C31" s="201">
        <v>279832</v>
      </c>
      <c r="D31" s="201">
        <v>284207</v>
      </c>
      <c r="E31" s="201">
        <v>270719</v>
      </c>
      <c r="F31" s="196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0"/>
      <c r="DJ31" s="180"/>
      <c r="DK31" s="180"/>
      <c r="DL31" s="180"/>
      <c r="DM31" s="180"/>
      <c r="DN31" s="180"/>
      <c r="DO31" s="180"/>
      <c r="DP31" s="180"/>
      <c r="DQ31" s="180"/>
      <c r="DR31" s="180"/>
      <c r="DS31" s="180"/>
      <c r="DT31" s="180"/>
      <c r="DU31" s="180"/>
      <c r="DV31" s="180"/>
      <c r="DW31" s="180"/>
      <c r="DX31" s="180"/>
      <c r="DY31" s="180"/>
      <c r="DZ31" s="180"/>
      <c r="EA31" s="180"/>
      <c r="EB31" s="180"/>
      <c r="EC31" s="180"/>
      <c r="ED31" s="180"/>
      <c r="EE31" s="180"/>
      <c r="EF31" s="180"/>
      <c r="EG31" s="180"/>
      <c r="EH31" s="180"/>
      <c r="EI31" s="180"/>
      <c r="EJ31" s="180"/>
      <c r="EK31" s="180"/>
      <c r="EL31" s="180"/>
      <c r="EM31" s="180"/>
      <c r="EN31" s="180"/>
      <c r="EO31" s="180"/>
      <c r="EP31" s="180"/>
      <c r="EQ31" s="180"/>
      <c r="ER31" s="180"/>
      <c r="ES31" s="180"/>
      <c r="ET31" s="180"/>
      <c r="EU31" s="180"/>
      <c r="EV31" s="180"/>
      <c r="EW31" s="180"/>
      <c r="EX31" s="180"/>
      <c r="EY31" s="180"/>
      <c r="EZ31" s="180"/>
      <c r="FA31" s="180"/>
      <c r="FB31" s="180"/>
      <c r="FC31" s="180"/>
      <c r="FD31" s="180"/>
      <c r="FE31" s="180"/>
      <c r="FF31" s="180"/>
      <c r="FG31" s="180"/>
      <c r="FH31" s="180"/>
      <c r="FI31" s="180"/>
      <c r="FJ31" s="180"/>
      <c r="FK31" s="180"/>
      <c r="FL31" s="180"/>
      <c r="FM31" s="180"/>
      <c r="FN31" s="180"/>
      <c r="FO31" s="180"/>
      <c r="FP31" s="180"/>
      <c r="FQ31" s="180"/>
      <c r="FR31" s="180"/>
      <c r="FS31" s="180"/>
      <c r="FT31" s="180"/>
      <c r="FU31" s="180"/>
      <c r="FV31" s="180"/>
      <c r="FW31" s="180"/>
      <c r="FX31" s="180"/>
      <c r="FY31" s="180"/>
      <c r="FZ31" s="180"/>
      <c r="GA31" s="180"/>
      <c r="GB31" s="180"/>
      <c r="GC31" s="180"/>
      <c r="GD31" s="180"/>
      <c r="GE31" s="180"/>
      <c r="GF31" s="180"/>
      <c r="GG31" s="180"/>
      <c r="GH31" s="180"/>
      <c r="GI31" s="180"/>
      <c r="GJ31" s="180"/>
      <c r="GK31" s="180"/>
      <c r="GL31" s="180"/>
      <c r="GM31" s="180"/>
      <c r="GN31" s="180"/>
      <c r="GO31" s="180"/>
      <c r="GP31" s="180"/>
      <c r="GQ31" s="180"/>
      <c r="GR31" s="180"/>
      <c r="GS31" s="180"/>
      <c r="GT31" s="180"/>
      <c r="GU31" s="180"/>
      <c r="GV31" s="180"/>
      <c r="GW31" s="180"/>
      <c r="GX31" s="180"/>
      <c r="GY31" s="180"/>
      <c r="GZ31" s="180"/>
      <c r="HA31" s="180"/>
      <c r="HB31" s="180"/>
      <c r="HC31" s="180"/>
      <c r="HD31" s="180"/>
      <c r="HE31" s="180"/>
    </row>
    <row r="32" spans="1:213" ht="12.75">
      <c r="A32" s="202">
        <v>1020</v>
      </c>
      <c r="B32" s="264" t="s">
        <v>248</v>
      </c>
      <c r="C32" s="201">
        <v>103475</v>
      </c>
      <c r="D32" s="201">
        <v>174905</v>
      </c>
      <c r="E32" s="201">
        <v>168125</v>
      </c>
      <c r="F32" s="196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  <c r="DE32" s="180"/>
      <c r="DF32" s="180"/>
      <c r="DG32" s="180"/>
      <c r="DH32" s="180"/>
      <c r="DI32" s="180"/>
      <c r="DJ32" s="180"/>
      <c r="DK32" s="180"/>
      <c r="DL32" s="180"/>
      <c r="DM32" s="180"/>
      <c r="DN32" s="180"/>
      <c r="DO32" s="180"/>
      <c r="DP32" s="180"/>
      <c r="DQ32" s="180"/>
      <c r="DR32" s="180"/>
      <c r="DS32" s="180"/>
      <c r="DT32" s="180"/>
      <c r="DU32" s="180"/>
      <c r="DV32" s="180"/>
      <c r="DW32" s="180"/>
      <c r="DX32" s="180"/>
      <c r="DY32" s="180"/>
      <c r="DZ32" s="180"/>
      <c r="EA32" s="180"/>
      <c r="EB32" s="180"/>
      <c r="EC32" s="180"/>
      <c r="ED32" s="180"/>
      <c r="EE32" s="180"/>
      <c r="EF32" s="180"/>
      <c r="EG32" s="180"/>
      <c r="EH32" s="180"/>
      <c r="EI32" s="180"/>
      <c r="EJ32" s="180"/>
      <c r="EK32" s="180"/>
      <c r="EL32" s="180"/>
      <c r="EM32" s="180"/>
      <c r="EN32" s="180"/>
      <c r="EO32" s="180"/>
      <c r="EP32" s="180"/>
      <c r="EQ32" s="180"/>
      <c r="ER32" s="180"/>
      <c r="ES32" s="180"/>
      <c r="ET32" s="180"/>
      <c r="EU32" s="180"/>
      <c r="EV32" s="180"/>
      <c r="EW32" s="180"/>
      <c r="EX32" s="180"/>
      <c r="EY32" s="180"/>
      <c r="EZ32" s="180"/>
      <c r="FA32" s="180"/>
      <c r="FB32" s="180"/>
      <c r="FC32" s="180"/>
      <c r="FD32" s="180"/>
      <c r="FE32" s="180"/>
      <c r="FF32" s="180"/>
      <c r="FG32" s="180"/>
      <c r="FH32" s="180"/>
      <c r="FI32" s="180"/>
      <c r="FJ32" s="180"/>
      <c r="FK32" s="180"/>
      <c r="FL32" s="180"/>
      <c r="FM32" s="180"/>
      <c r="FN32" s="180"/>
      <c r="FO32" s="180"/>
      <c r="FP32" s="180"/>
      <c r="FQ32" s="180"/>
      <c r="FR32" s="180"/>
      <c r="FS32" s="180"/>
      <c r="FT32" s="180"/>
      <c r="FU32" s="180"/>
      <c r="FV32" s="180"/>
      <c r="FW32" s="180"/>
      <c r="FX32" s="180"/>
      <c r="FY32" s="180"/>
      <c r="FZ32" s="180"/>
      <c r="GA32" s="180"/>
      <c r="GB32" s="180"/>
      <c r="GC32" s="180"/>
      <c r="GD32" s="180"/>
      <c r="GE32" s="180"/>
      <c r="GF32" s="180"/>
      <c r="GG32" s="180"/>
      <c r="GH32" s="180"/>
      <c r="GI32" s="180"/>
      <c r="GJ32" s="180"/>
      <c r="GK32" s="180"/>
      <c r="GL32" s="180"/>
      <c r="GM32" s="180"/>
      <c r="GN32" s="180"/>
      <c r="GO32" s="180"/>
      <c r="GP32" s="180"/>
      <c r="GQ32" s="180"/>
      <c r="GR32" s="180"/>
      <c r="GS32" s="180"/>
      <c r="GT32" s="180"/>
      <c r="GU32" s="180"/>
      <c r="GV32" s="180"/>
      <c r="GW32" s="180"/>
      <c r="GX32" s="180"/>
      <c r="GY32" s="180"/>
      <c r="GZ32" s="180"/>
      <c r="HA32" s="180"/>
      <c r="HB32" s="180"/>
      <c r="HC32" s="180"/>
      <c r="HD32" s="180"/>
      <c r="HE32" s="180"/>
    </row>
    <row r="33" spans="1:213" ht="12.75">
      <c r="A33" s="202">
        <v>1030</v>
      </c>
      <c r="B33" s="263" t="s">
        <v>249</v>
      </c>
      <c r="C33" s="201">
        <v>24417</v>
      </c>
      <c r="D33" s="201">
        <v>30186</v>
      </c>
      <c r="E33" s="201">
        <v>30186</v>
      </c>
      <c r="F33" s="196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0"/>
      <c r="DI33" s="180"/>
      <c r="DJ33" s="180"/>
      <c r="DK33" s="180"/>
      <c r="DL33" s="180"/>
      <c r="DM33" s="180"/>
      <c r="DN33" s="180"/>
      <c r="DO33" s="180"/>
      <c r="DP33" s="180"/>
      <c r="DQ33" s="180"/>
      <c r="DR33" s="180"/>
      <c r="DS33" s="180"/>
      <c r="DT33" s="180"/>
      <c r="DU33" s="180"/>
      <c r="DV33" s="180"/>
      <c r="DW33" s="180"/>
      <c r="DX33" s="180"/>
      <c r="DY33" s="180"/>
      <c r="DZ33" s="180"/>
      <c r="EA33" s="180"/>
      <c r="EB33" s="180"/>
      <c r="EC33" s="180"/>
      <c r="ED33" s="180"/>
      <c r="EE33" s="180"/>
      <c r="EF33" s="180"/>
      <c r="EG33" s="180"/>
      <c r="EH33" s="180"/>
      <c r="EI33" s="180"/>
      <c r="EJ33" s="180"/>
      <c r="EK33" s="180"/>
      <c r="EL33" s="180"/>
      <c r="EM33" s="180"/>
      <c r="EN33" s="180"/>
      <c r="EO33" s="180"/>
      <c r="EP33" s="180"/>
      <c r="EQ33" s="180"/>
      <c r="ER33" s="180"/>
      <c r="ES33" s="180"/>
      <c r="ET33" s="180"/>
      <c r="EU33" s="180"/>
      <c r="EV33" s="180"/>
      <c r="EW33" s="180"/>
      <c r="EX33" s="180"/>
      <c r="EY33" s="180"/>
      <c r="EZ33" s="180"/>
      <c r="FA33" s="180"/>
      <c r="FB33" s="180"/>
      <c r="FC33" s="180"/>
      <c r="FD33" s="180"/>
      <c r="FE33" s="180"/>
      <c r="FF33" s="180"/>
      <c r="FG33" s="180"/>
      <c r="FH33" s="180"/>
      <c r="FI33" s="180"/>
      <c r="FJ33" s="180"/>
      <c r="FK33" s="180"/>
      <c r="FL33" s="180"/>
      <c r="FM33" s="180"/>
      <c r="FN33" s="180"/>
      <c r="FO33" s="180"/>
      <c r="FP33" s="180"/>
      <c r="FQ33" s="180"/>
      <c r="FR33" s="180"/>
      <c r="FS33" s="180"/>
      <c r="FT33" s="180"/>
      <c r="FU33" s="180"/>
      <c r="FV33" s="180"/>
      <c r="FW33" s="180"/>
      <c r="FX33" s="180"/>
      <c r="FY33" s="180"/>
      <c r="FZ33" s="180"/>
      <c r="GA33" s="180"/>
      <c r="GB33" s="180"/>
      <c r="GC33" s="180"/>
      <c r="GD33" s="180"/>
      <c r="GE33" s="180"/>
      <c r="GF33" s="180"/>
      <c r="GG33" s="180"/>
      <c r="GH33" s="180"/>
      <c r="GI33" s="180"/>
      <c r="GJ33" s="180"/>
      <c r="GK33" s="180"/>
      <c r="GL33" s="180"/>
      <c r="GM33" s="180"/>
      <c r="GN33" s="180"/>
      <c r="GO33" s="180"/>
      <c r="GP33" s="180"/>
      <c r="GQ33" s="180"/>
      <c r="GR33" s="180"/>
      <c r="GS33" s="180"/>
      <c r="GT33" s="180"/>
      <c r="GU33" s="180"/>
      <c r="GV33" s="180"/>
      <c r="GW33" s="180"/>
      <c r="GX33" s="180"/>
      <c r="GY33" s="180"/>
      <c r="GZ33" s="180"/>
      <c r="HA33" s="180"/>
      <c r="HB33" s="180"/>
      <c r="HC33" s="180"/>
      <c r="HD33" s="180"/>
      <c r="HE33" s="180"/>
    </row>
    <row r="34" spans="1:213" ht="12.75">
      <c r="A34" s="219" t="s">
        <v>283</v>
      </c>
      <c r="B34" s="263" t="s">
        <v>275</v>
      </c>
      <c r="C34" s="201"/>
      <c r="D34" s="201">
        <v>845</v>
      </c>
      <c r="E34" s="201">
        <v>845</v>
      </c>
      <c r="F34" s="196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0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0"/>
      <c r="DG34" s="180"/>
      <c r="DH34" s="180"/>
      <c r="DI34" s="180"/>
      <c r="DJ34" s="180"/>
      <c r="DK34" s="180"/>
      <c r="DL34" s="180"/>
      <c r="DM34" s="180"/>
      <c r="DN34" s="180"/>
      <c r="DO34" s="180"/>
      <c r="DP34" s="180"/>
      <c r="DQ34" s="180"/>
      <c r="DR34" s="180"/>
      <c r="DS34" s="180"/>
      <c r="DT34" s="180"/>
      <c r="DU34" s="180"/>
      <c r="DV34" s="180"/>
      <c r="DW34" s="180"/>
      <c r="DX34" s="180"/>
      <c r="DY34" s="180"/>
      <c r="DZ34" s="180"/>
      <c r="EA34" s="180"/>
      <c r="EB34" s="180"/>
      <c r="EC34" s="180"/>
      <c r="ED34" s="180"/>
      <c r="EE34" s="180"/>
      <c r="EF34" s="180"/>
      <c r="EG34" s="180"/>
      <c r="EH34" s="180"/>
      <c r="EI34" s="180"/>
      <c r="EJ34" s="180"/>
      <c r="EK34" s="180"/>
      <c r="EL34" s="180"/>
      <c r="EM34" s="180"/>
      <c r="EN34" s="180"/>
      <c r="EO34" s="180"/>
      <c r="EP34" s="180"/>
      <c r="EQ34" s="180"/>
      <c r="ER34" s="180"/>
      <c r="ES34" s="180"/>
      <c r="ET34" s="180"/>
      <c r="EU34" s="180"/>
      <c r="EV34" s="180"/>
      <c r="EW34" s="180"/>
      <c r="EX34" s="180"/>
      <c r="EY34" s="180"/>
      <c r="EZ34" s="180"/>
      <c r="FA34" s="180"/>
      <c r="FB34" s="180"/>
      <c r="FC34" s="180"/>
      <c r="FD34" s="180"/>
      <c r="FE34" s="180"/>
      <c r="FF34" s="180"/>
      <c r="FG34" s="180"/>
      <c r="FH34" s="180"/>
      <c r="FI34" s="180"/>
      <c r="FJ34" s="180"/>
      <c r="FK34" s="180"/>
      <c r="FL34" s="180"/>
      <c r="FM34" s="180"/>
      <c r="FN34" s="180"/>
      <c r="FO34" s="180"/>
      <c r="FP34" s="180"/>
      <c r="FQ34" s="180"/>
      <c r="FR34" s="180"/>
      <c r="FS34" s="180"/>
      <c r="FT34" s="180"/>
      <c r="FU34" s="180"/>
      <c r="FV34" s="180"/>
      <c r="FW34" s="180"/>
      <c r="FX34" s="180"/>
      <c r="FY34" s="180"/>
      <c r="FZ34" s="180"/>
      <c r="GA34" s="180"/>
      <c r="GB34" s="180"/>
      <c r="GC34" s="180"/>
      <c r="GD34" s="180"/>
      <c r="GE34" s="180"/>
      <c r="GF34" s="180"/>
      <c r="GG34" s="180"/>
      <c r="GH34" s="180"/>
      <c r="GI34" s="180"/>
      <c r="GJ34" s="180"/>
      <c r="GK34" s="180"/>
      <c r="GL34" s="180"/>
      <c r="GM34" s="180"/>
      <c r="GN34" s="180"/>
      <c r="GO34" s="180"/>
      <c r="GP34" s="180"/>
      <c r="GQ34" s="180"/>
      <c r="GR34" s="180"/>
      <c r="GS34" s="180"/>
      <c r="GT34" s="180"/>
      <c r="GU34" s="180"/>
      <c r="GV34" s="180"/>
      <c r="GW34" s="180"/>
      <c r="GX34" s="180"/>
      <c r="GY34" s="180"/>
      <c r="GZ34" s="180"/>
      <c r="HA34" s="180"/>
      <c r="HB34" s="180"/>
      <c r="HC34" s="180"/>
      <c r="HD34" s="180"/>
      <c r="HE34" s="180"/>
    </row>
    <row r="35" spans="1:213" ht="12.75">
      <c r="A35" s="202">
        <v>1051</v>
      </c>
      <c r="B35" s="263" t="s">
        <v>250</v>
      </c>
      <c r="C35" s="201">
        <v>13720</v>
      </c>
      <c r="D35" s="201">
        <v>8107</v>
      </c>
      <c r="E35" s="201">
        <v>8073</v>
      </c>
      <c r="F35" s="196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0"/>
      <c r="CR35" s="180"/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0"/>
      <c r="DI35" s="180"/>
      <c r="DJ35" s="180"/>
      <c r="DK35" s="180"/>
      <c r="DL35" s="180"/>
      <c r="DM35" s="180"/>
      <c r="DN35" s="180"/>
      <c r="DO35" s="180"/>
      <c r="DP35" s="180"/>
      <c r="DQ35" s="180"/>
      <c r="DR35" s="180"/>
      <c r="DS35" s="180"/>
      <c r="DT35" s="180"/>
      <c r="DU35" s="180"/>
      <c r="DV35" s="180"/>
      <c r="DW35" s="180"/>
      <c r="DX35" s="180"/>
      <c r="DY35" s="180"/>
      <c r="DZ35" s="180"/>
      <c r="EA35" s="180"/>
      <c r="EB35" s="180"/>
      <c r="EC35" s="180"/>
      <c r="ED35" s="180"/>
      <c r="EE35" s="180"/>
      <c r="EF35" s="180"/>
      <c r="EG35" s="180"/>
      <c r="EH35" s="180"/>
      <c r="EI35" s="180"/>
      <c r="EJ35" s="180"/>
      <c r="EK35" s="180"/>
      <c r="EL35" s="180"/>
      <c r="EM35" s="180"/>
      <c r="EN35" s="180"/>
      <c r="EO35" s="180"/>
      <c r="EP35" s="180"/>
      <c r="EQ35" s="180"/>
      <c r="ER35" s="180"/>
      <c r="ES35" s="180"/>
      <c r="ET35" s="180"/>
      <c r="EU35" s="180"/>
      <c r="EV35" s="180"/>
      <c r="EW35" s="180"/>
      <c r="EX35" s="180"/>
      <c r="EY35" s="180"/>
      <c r="EZ35" s="180"/>
      <c r="FA35" s="180"/>
      <c r="FB35" s="180"/>
      <c r="FC35" s="180"/>
      <c r="FD35" s="180"/>
      <c r="FE35" s="180"/>
      <c r="FF35" s="180"/>
      <c r="FG35" s="180"/>
      <c r="FH35" s="180"/>
      <c r="FI35" s="180"/>
      <c r="FJ35" s="180"/>
      <c r="FK35" s="180"/>
      <c r="FL35" s="180"/>
      <c r="FM35" s="180"/>
      <c r="FN35" s="180"/>
      <c r="FO35" s="180"/>
      <c r="FP35" s="180"/>
      <c r="FQ35" s="180"/>
      <c r="FR35" s="180"/>
      <c r="FS35" s="180"/>
      <c r="FT35" s="180"/>
      <c r="FU35" s="180"/>
      <c r="FV35" s="180"/>
      <c r="FW35" s="180"/>
      <c r="FX35" s="180"/>
      <c r="FY35" s="180"/>
      <c r="FZ35" s="180"/>
      <c r="GA35" s="180"/>
      <c r="GB35" s="180"/>
      <c r="GC35" s="180"/>
      <c r="GD35" s="180"/>
      <c r="GE35" s="180"/>
      <c r="GF35" s="180"/>
      <c r="GG35" s="180"/>
      <c r="GH35" s="180"/>
      <c r="GI35" s="180"/>
      <c r="GJ35" s="180"/>
      <c r="GK35" s="180"/>
      <c r="GL35" s="180"/>
      <c r="GM35" s="180"/>
      <c r="GN35" s="180"/>
      <c r="GO35" s="180"/>
      <c r="GP35" s="180"/>
      <c r="GQ35" s="180"/>
      <c r="GR35" s="180"/>
      <c r="GS35" s="180"/>
      <c r="GT35" s="180"/>
      <c r="GU35" s="180"/>
      <c r="GV35" s="180"/>
      <c r="GW35" s="180"/>
      <c r="GX35" s="180"/>
      <c r="GY35" s="180"/>
      <c r="GZ35" s="180"/>
      <c r="HA35" s="180"/>
      <c r="HB35" s="180"/>
      <c r="HC35" s="180"/>
      <c r="HD35" s="180"/>
      <c r="HE35" s="180"/>
    </row>
    <row r="36" spans="1:213" ht="12.75">
      <c r="A36" s="202">
        <v>1062</v>
      </c>
      <c r="B36" s="264" t="s">
        <v>251</v>
      </c>
      <c r="C36" s="201">
        <v>7070</v>
      </c>
      <c r="D36" s="201">
        <v>8150</v>
      </c>
      <c r="E36" s="201">
        <v>7850</v>
      </c>
      <c r="F36" s="196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0"/>
      <c r="DI36" s="180"/>
      <c r="DJ36" s="180"/>
      <c r="DK36" s="180"/>
      <c r="DL36" s="180"/>
      <c r="DM36" s="180"/>
      <c r="DN36" s="180"/>
      <c r="DO36" s="180"/>
      <c r="DP36" s="180"/>
      <c r="DQ36" s="180"/>
      <c r="DR36" s="180"/>
      <c r="DS36" s="180"/>
      <c r="DT36" s="180"/>
      <c r="DU36" s="180"/>
      <c r="DV36" s="180"/>
      <c r="DW36" s="180"/>
      <c r="DX36" s="180"/>
      <c r="DY36" s="180"/>
      <c r="DZ36" s="180"/>
      <c r="EA36" s="180"/>
      <c r="EB36" s="180"/>
      <c r="EC36" s="180"/>
      <c r="ED36" s="180"/>
      <c r="EE36" s="180"/>
      <c r="EF36" s="180"/>
      <c r="EG36" s="180"/>
      <c r="EH36" s="180"/>
      <c r="EI36" s="180"/>
      <c r="EJ36" s="180"/>
      <c r="EK36" s="180"/>
      <c r="EL36" s="180"/>
      <c r="EM36" s="180"/>
      <c r="EN36" s="180"/>
      <c r="EO36" s="180"/>
      <c r="EP36" s="180"/>
      <c r="EQ36" s="180"/>
      <c r="ER36" s="180"/>
      <c r="ES36" s="180"/>
      <c r="ET36" s="180"/>
      <c r="EU36" s="180"/>
      <c r="EV36" s="180"/>
      <c r="EW36" s="180"/>
      <c r="EX36" s="180"/>
      <c r="EY36" s="180"/>
      <c r="EZ36" s="180"/>
      <c r="FA36" s="180"/>
      <c r="FB36" s="180"/>
      <c r="FC36" s="180"/>
      <c r="FD36" s="180"/>
      <c r="FE36" s="180"/>
      <c r="FF36" s="180"/>
      <c r="FG36" s="180"/>
      <c r="FH36" s="180"/>
      <c r="FI36" s="180"/>
      <c r="FJ36" s="180"/>
      <c r="FK36" s="180"/>
      <c r="FL36" s="180"/>
      <c r="FM36" s="180"/>
      <c r="FN36" s="180"/>
      <c r="FO36" s="180"/>
      <c r="FP36" s="180"/>
      <c r="FQ36" s="180"/>
      <c r="FR36" s="180"/>
      <c r="FS36" s="180"/>
      <c r="FT36" s="180"/>
      <c r="FU36" s="180"/>
      <c r="FV36" s="180"/>
      <c r="FW36" s="180"/>
      <c r="FX36" s="180"/>
      <c r="FY36" s="180"/>
      <c r="FZ36" s="180"/>
      <c r="GA36" s="180"/>
      <c r="GB36" s="180"/>
      <c r="GC36" s="180"/>
      <c r="GD36" s="180"/>
      <c r="GE36" s="180"/>
      <c r="GF36" s="180"/>
      <c r="GG36" s="180"/>
      <c r="GH36" s="180"/>
      <c r="GI36" s="180"/>
      <c r="GJ36" s="180"/>
      <c r="GK36" s="180"/>
      <c r="GL36" s="180"/>
      <c r="GM36" s="180"/>
      <c r="GN36" s="180"/>
      <c r="GO36" s="180"/>
      <c r="GP36" s="180"/>
      <c r="GQ36" s="180"/>
      <c r="GR36" s="180"/>
      <c r="GS36" s="180"/>
      <c r="GT36" s="180"/>
      <c r="GU36" s="180"/>
      <c r="GV36" s="180"/>
      <c r="GW36" s="180"/>
      <c r="GX36" s="180"/>
      <c r="GY36" s="180"/>
      <c r="GZ36" s="180"/>
      <c r="HA36" s="180"/>
      <c r="HB36" s="180"/>
      <c r="HC36" s="180"/>
      <c r="HD36" s="180"/>
      <c r="HE36" s="180"/>
    </row>
    <row r="37" spans="1:213" ht="12.75">
      <c r="A37" s="202">
        <v>1092</v>
      </c>
      <c r="B37" s="263" t="s">
        <v>252</v>
      </c>
      <c r="C37" s="201">
        <v>200</v>
      </c>
      <c r="D37" s="201">
        <v>358</v>
      </c>
      <c r="E37" s="201">
        <v>358</v>
      </c>
      <c r="F37" s="196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  <c r="BY37" s="180"/>
      <c r="BZ37" s="180"/>
      <c r="CA37" s="180"/>
      <c r="CB37" s="180"/>
      <c r="CC37" s="180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0"/>
      <c r="CR37" s="180"/>
      <c r="CS37" s="180"/>
      <c r="CT37" s="180"/>
      <c r="CU37" s="180"/>
      <c r="CV37" s="180"/>
      <c r="CW37" s="180"/>
      <c r="CX37" s="180"/>
      <c r="CY37" s="180"/>
      <c r="CZ37" s="180"/>
      <c r="DA37" s="180"/>
      <c r="DB37" s="180"/>
      <c r="DC37" s="180"/>
      <c r="DD37" s="180"/>
      <c r="DE37" s="180"/>
      <c r="DF37" s="180"/>
      <c r="DG37" s="180"/>
      <c r="DH37" s="180"/>
      <c r="DI37" s="180"/>
      <c r="DJ37" s="180"/>
      <c r="DK37" s="180"/>
      <c r="DL37" s="180"/>
      <c r="DM37" s="180"/>
      <c r="DN37" s="180"/>
      <c r="DO37" s="180"/>
      <c r="DP37" s="180"/>
      <c r="DQ37" s="180"/>
      <c r="DR37" s="180"/>
      <c r="DS37" s="180"/>
      <c r="DT37" s="180"/>
      <c r="DU37" s="180"/>
      <c r="DV37" s="180"/>
      <c r="DW37" s="180"/>
      <c r="DX37" s="180"/>
      <c r="DY37" s="180"/>
      <c r="DZ37" s="180"/>
      <c r="EA37" s="180"/>
      <c r="EB37" s="180"/>
      <c r="EC37" s="180"/>
      <c r="ED37" s="180"/>
      <c r="EE37" s="180"/>
      <c r="EF37" s="180"/>
      <c r="EG37" s="180"/>
      <c r="EH37" s="180"/>
      <c r="EI37" s="180"/>
      <c r="EJ37" s="180"/>
      <c r="EK37" s="180"/>
      <c r="EL37" s="180"/>
      <c r="EM37" s="180"/>
      <c r="EN37" s="180"/>
      <c r="EO37" s="180"/>
      <c r="EP37" s="180"/>
      <c r="EQ37" s="180"/>
      <c r="ER37" s="180"/>
      <c r="ES37" s="180"/>
      <c r="ET37" s="180"/>
      <c r="EU37" s="180"/>
      <c r="EV37" s="180"/>
      <c r="EW37" s="180"/>
      <c r="EX37" s="180"/>
      <c r="EY37" s="180"/>
      <c r="EZ37" s="180"/>
      <c r="FA37" s="180"/>
      <c r="FB37" s="180"/>
      <c r="FC37" s="180"/>
      <c r="FD37" s="180"/>
      <c r="FE37" s="180"/>
      <c r="FF37" s="180"/>
      <c r="FG37" s="180"/>
      <c r="FH37" s="180"/>
      <c r="FI37" s="180"/>
      <c r="FJ37" s="180"/>
      <c r="FK37" s="180"/>
      <c r="FL37" s="180"/>
      <c r="FM37" s="180"/>
      <c r="FN37" s="180"/>
      <c r="FO37" s="180"/>
      <c r="FP37" s="180"/>
      <c r="FQ37" s="180"/>
      <c r="FR37" s="180"/>
      <c r="FS37" s="180"/>
      <c r="FT37" s="180"/>
      <c r="FU37" s="180"/>
      <c r="FV37" s="180"/>
      <c r="FW37" s="180"/>
      <c r="FX37" s="180"/>
      <c r="FY37" s="180"/>
      <c r="FZ37" s="180"/>
      <c r="GA37" s="180"/>
      <c r="GB37" s="180"/>
      <c r="GC37" s="180"/>
      <c r="GD37" s="180"/>
      <c r="GE37" s="180"/>
      <c r="GF37" s="180"/>
      <c r="GG37" s="180"/>
      <c r="GH37" s="180"/>
      <c r="GI37" s="180"/>
      <c r="GJ37" s="180"/>
      <c r="GK37" s="180"/>
      <c r="GL37" s="180"/>
      <c r="GM37" s="180"/>
      <c r="GN37" s="180"/>
      <c r="GO37" s="180"/>
      <c r="GP37" s="180"/>
      <c r="GQ37" s="180"/>
      <c r="GR37" s="180"/>
      <c r="GS37" s="180"/>
      <c r="GT37" s="180"/>
      <c r="GU37" s="180"/>
      <c r="GV37" s="180"/>
      <c r="GW37" s="180"/>
      <c r="GX37" s="180"/>
      <c r="GY37" s="180"/>
      <c r="GZ37" s="180"/>
      <c r="HA37" s="180"/>
      <c r="HB37" s="180"/>
      <c r="HC37" s="180"/>
      <c r="HD37" s="180"/>
      <c r="HE37" s="180"/>
    </row>
    <row r="38" spans="1:213" ht="13.5" thickBot="1">
      <c r="A38" s="202">
        <v>1098</v>
      </c>
      <c r="B38" s="263" t="s">
        <v>253</v>
      </c>
      <c r="C38" s="201">
        <v>3386</v>
      </c>
      <c r="D38" s="201">
        <v>5486</v>
      </c>
      <c r="E38" s="201">
        <v>5300</v>
      </c>
      <c r="F38" s="196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  <c r="DE38" s="180"/>
      <c r="DF38" s="180"/>
      <c r="DG38" s="180"/>
      <c r="DH38" s="180"/>
      <c r="DI38" s="180"/>
      <c r="DJ38" s="180"/>
      <c r="DK38" s="180"/>
      <c r="DL38" s="180"/>
      <c r="DM38" s="180"/>
      <c r="DN38" s="180"/>
      <c r="DO38" s="180"/>
      <c r="DP38" s="180"/>
      <c r="DQ38" s="180"/>
      <c r="DR38" s="180"/>
      <c r="DS38" s="180"/>
      <c r="DT38" s="180"/>
      <c r="DU38" s="180"/>
      <c r="DV38" s="180"/>
      <c r="DW38" s="180"/>
      <c r="DX38" s="180"/>
      <c r="DY38" s="180"/>
      <c r="DZ38" s="180"/>
      <c r="EA38" s="180"/>
      <c r="EB38" s="180"/>
      <c r="EC38" s="180"/>
      <c r="ED38" s="180"/>
      <c r="EE38" s="180"/>
      <c r="EF38" s="180"/>
      <c r="EG38" s="180"/>
      <c r="EH38" s="180"/>
      <c r="EI38" s="180"/>
      <c r="EJ38" s="180"/>
      <c r="EK38" s="180"/>
      <c r="EL38" s="180"/>
      <c r="EM38" s="180"/>
      <c r="EN38" s="180"/>
      <c r="EO38" s="180"/>
      <c r="EP38" s="180"/>
      <c r="EQ38" s="180"/>
      <c r="ER38" s="180"/>
      <c r="ES38" s="180"/>
      <c r="ET38" s="180"/>
      <c r="EU38" s="180"/>
      <c r="EV38" s="180"/>
      <c r="EW38" s="180"/>
      <c r="EX38" s="180"/>
      <c r="EY38" s="180"/>
      <c r="EZ38" s="180"/>
      <c r="FA38" s="180"/>
      <c r="FB38" s="180"/>
      <c r="FC38" s="180"/>
      <c r="FD38" s="180"/>
      <c r="FE38" s="180"/>
      <c r="FF38" s="180"/>
      <c r="FG38" s="180"/>
      <c r="FH38" s="180"/>
      <c r="FI38" s="180"/>
      <c r="FJ38" s="180"/>
      <c r="FK38" s="180"/>
      <c r="FL38" s="180"/>
      <c r="FM38" s="180"/>
      <c r="FN38" s="180"/>
      <c r="FO38" s="180"/>
      <c r="FP38" s="180"/>
      <c r="FQ38" s="180"/>
      <c r="FR38" s="180"/>
      <c r="FS38" s="180"/>
      <c r="FT38" s="180"/>
      <c r="FU38" s="180"/>
      <c r="FV38" s="180"/>
      <c r="FW38" s="180"/>
      <c r="FX38" s="180"/>
      <c r="FY38" s="180"/>
      <c r="FZ38" s="180"/>
      <c r="GA38" s="180"/>
      <c r="GB38" s="180"/>
      <c r="GC38" s="180"/>
      <c r="GD38" s="180"/>
      <c r="GE38" s="180"/>
      <c r="GF38" s="180"/>
      <c r="GG38" s="180"/>
      <c r="GH38" s="180"/>
      <c r="GI38" s="180"/>
      <c r="GJ38" s="180"/>
      <c r="GK38" s="180"/>
      <c r="GL38" s="180"/>
      <c r="GM38" s="180"/>
      <c r="GN38" s="180"/>
      <c r="GO38" s="180"/>
      <c r="GP38" s="180"/>
      <c r="GQ38" s="180"/>
      <c r="GR38" s="180"/>
      <c r="GS38" s="180"/>
      <c r="GT38" s="180"/>
      <c r="GU38" s="180"/>
      <c r="GV38" s="180"/>
      <c r="GW38" s="180"/>
      <c r="GX38" s="180"/>
      <c r="GY38" s="180"/>
      <c r="GZ38" s="180"/>
      <c r="HA38" s="180"/>
      <c r="HB38" s="180"/>
      <c r="HC38" s="180"/>
      <c r="HD38" s="180"/>
      <c r="HE38" s="180"/>
    </row>
    <row r="39" spans="1:213" s="192" customFormat="1" ht="13.5" thickBot="1">
      <c r="A39" s="337" t="s">
        <v>254</v>
      </c>
      <c r="B39" s="338"/>
      <c r="C39" s="197"/>
      <c r="D39" s="197">
        <f>D40</f>
        <v>2060</v>
      </c>
      <c r="E39" s="197">
        <f>E40</f>
        <v>1799</v>
      </c>
      <c r="F39" s="190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</row>
    <row r="40" spans="1:213" ht="13.5" thickBot="1">
      <c r="A40" s="193">
        <v>2224</v>
      </c>
      <c r="B40" s="194" t="s">
        <v>255</v>
      </c>
      <c r="C40" s="195"/>
      <c r="D40" s="195">
        <v>2060</v>
      </c>
      <c r="E40" s="195">
        <v>1799</v>
      </c>
      <c r="F40" s="196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  <c r="BO40" s="180"/>
      <c r="BP40" s="180"/>
      <c r="BQ40" s="180"/>
      <c r="BR40" s="180"/>
      <c r="BS40" s="180"/>
      <c r="BT40" s="180"/>
      <c r="BU40" s="180"/>
      <c r="BV40" s="180"/>
      <c r="BW40" s="180"/>
      <c r="BX40" s="180"/>
      <c r="BY40" s="180"/>
      <c r="BZ40" s="180"/>
      <c r="CA40" s="180"/>
      <c r="CB40" s="180"/>
      <c r="CC40" s="180"/>
      <c r="CD40" s="180"/>
      <c r="CE40" s="180"/>
      <c r="CF40" s="180"/>
      <c r="CG40" s="180"/>
      <c r="CH40" s="180"/>
      <c r="CI40" s="180"/>
      <c r="CJ40" s="180"/>
      <c r="CK40" s="180"/>
      <c r="CL40" s="180"/>
      <c r="CM40" s="180"/>
      <c r="CN40" s="180"/>
      <c r="CO40" s="180"/>
      <c r="CP40" s="180"/>
      <c r="CQ40" s="180"/>
      <c r="CR40" s="180"/>
      <c r="CS40" s="180"/>
      <c r="CT40" s="180"/>
      <c r="CU40" s="180"/>
      <c r="CV40" s="180"/>
      <c r="CW40" s="180"/>
      <c r="CX40" s="180"/>
      <c r="CY40" s="180"/>
      <c r="CZ40" s="180"/>
      <c r="DA40" s="180"/>
      <c r="DB40" s="180"/>
      <c r="DC40" s="180"/>
      <c r="DD40" s="180"/>
      <c r="DE40" s="180"/>
      <c r="DF40" s="180"/>
      <c r="DG40" s="180"/>
      <c r="DH40" s="180"/>
      <c r="DI40" s="180"/>
      <c r="DJ40" s="180"/>
      <c r="DK40" s="180"/>
      <c r="DL40" s="180"/>
      <c r="DM40" s="180"/>
      <c r="DN40" s="180"/>
      <c r="DO40" s="180"/>
      <c r="DP40" s="180"/>
      <c r="DQ40" s="180"/>
      <c r="DR40" s="180"/>
      <c r="DS40" s="180"/>
      <c r="DT40" s="180"/>
      <c r="DU40" s="180"/>
      <c r="DV40" s="180"/>
      <c r="DW40" s="180"/>
      <c r="DX40" s="180"/>
      <c r="DY40" s="180"/>
      <c r="DZ40" s="180"/>
      <c r="EA40" s="180"/>
      <c r="EB40" s="180"/>
      <c r="EC40" s="180"/>
      <c r="ED40" s="180"/>
      <c r="EE40" s="180"/>
      <c r="EF40" s="180"/>
      <c r="EG40" s="180"/>
      <c r="EH40" s="180"/>
      <c r="EI40" s="180"/>
      <c r="EJ40" s="180"/>
      <c r="EK40" s="180"/>
      <c r="EL40" s="180"/>
      <c r="EM40" s="180"/>
      <c r="EN40" s="180"/>
      <c r="EO40" s="180"/>
      <c r="EP40" s="180"/>
      <c r="EQ40" s="180"/>
      <c r="ER40" s="180"/>
      <c r="ES40" s="180"/>
      <c r="ET40" s="180"/>
      <c r="EU40" s="180"/>
      <c r="EV40" s="180"/>
      <c r="EW40" s="180"/>
      <c r="EX40" s="180"/>
      <c r="EY40" s="180"/>
      <c r="EZ40" s="180"/>
      <c r="FA40" s="180"/>
      <c r="FB40" s="180"/>
      <c r="FC40" s="180"/>
      <c r="FD40" s="180"/>
      <c r="FE40" s="180"/>
      <c r="FF40" s="180"/>
      <c r="FG40" s="180"/>
      <c r="FH40" s="180"/>
      <c r="FI40" s="180"/>
      <c r="FJ40" s="180"/>
      <c r="FK40" s="180"/>
      <c r="FL40" s="180"/>
      <c r="FM40" s="180"/>
      <c r="FN40" s="180"/>
      <c r="FO40" s="180"/>
      <c r="FP40" s="180"/>
      <c r="FQ40" s="180"/>
      <c r="FR40" s="180"/>
      <c r="FS40" s="180"/>
      <c r="FT40" s="180"/>
      <c r="FU40" s="180"/>
      <c r="FV40" s="180"/>
      <c r="FW40" s="180"/>
      <c r="FX40" s="180"/>
      <c r="FY40" s="180"/>
      <c r="FZ40" s="180"/>
      <c r="GA40" s="180"/>
      <c r="GB40" s="180"/>
      <c r="GC40" s="180"/>
      <c r="GD40" s="180"/>
      <c r="GE40" s="180"/>
      <c r="GF40" s="180"/>
      <c r="GG40" s="180"/>
      <c r="GH40" s="180"/>
      <c r="GI40" s="180"/>
      <c r="GJ40" s="180"/>
      <c r="GK40" s="180"/>
      <c r="GL40" s="180"/>
      <c r="GM40" s="180"/>
      <c r="GN40" s="180"/>
      <c r="GO40" s="180"/>
      <c r="GP40" s="180"/>
      <c r="GQ40" s="180"/>
      <c r="GR40" s="180"/>
      <c r="GS40" s="180"/>
      <c r="GT40" s="180"/>
      <c r="GU40" s="180"/>
      <c r="GV40" s="180"/>
      <c r="GW40" s="180"/>
      <c r="GX40" s="180"/>
      <c r="GY40" s="180"/>
      <c r="GZ40" s="180"/>
      <c r="HA40" s="180"/>
      <c r="HB40" s="180"/>
      <c r="HC40" s="180"/>
      <c r="HD40" s="180"/>
      <c r="HE40" s="180"/>
    </row>
    <row r="41" spans="1:213" s="192" customFormat="1" ht="13.5" thickBot="1">
      <c r="A41" s="337" t="s">
        <v>256</v>
      </c>
      <c r="B41" s="338"/>
      <c r="C41" s="197">
        <v>7334</v>
      </c>
      <c r="D41" s="197">
        <v>7240</v>
      </c>
      <c r="E41" s="197">
        <v>7240</v>
      </c>
      <c r="F41" s="190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</row>
    <row r="42" spans="1:213" s="192" customFormat="1" ht="13.5" thickBot="1">
      <c r="A42" s="337" t="s">
        <v>257</v>
      </c>
      <c r="B42" s="338"/>
      <c r="C42" s="197">
        <f>C43+C44</f>
        <v>11000</v>
      </c>
      <c r="D42" s="197">
        <f>D43+D44</f>
        <v>17730</v>
      </c>
      <c r="E42" s="197">
        <f>E43+E44</f>
        <v>14730</v>
      </c>
      <c r="F42" s="190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</row>
    <row r="43" spans="1:213" ht="12.75">
      <c r="A43" s="193">
        <v>4214</v>
      </c>
      <c r="B43" s="194" t="s">
        <v>258</v>
      </c>
      <c r="C43" s="195">
        <v>11000</v>
      </c>
      <c r="D43" s="195">
        <v>11430</v>
      </c>
      <c r="E43" s="195">
        <v>8430</v>
      </c>
      <c r="F43" s="196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/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  <c r="DE43" s="180"/>
      <c r="DF43" s="180"/>
      <c r="DG43" s="180"/>
      <c r="DH43" s="180"/>
      <c r="DI43" s="180"/>
      <c r="DJ43" s="180"/>
      <c r="DK43" s="180"/>
      <c r="DL43" s="180"/>
      <c r="DM43" s="180"/>
      <c r="DN43" s="180"/>
      <c r="DO43" s="180"/>
      <c r="DP43" s="180"/>
      <c r="DQ43" s="180"/>
      <c r="DR43" s="180"/>
      <c r="DS43" s="180"/>
      <c r="DT43" s="180"/>
      <c r="DU43" s="180"/>
      <c r="DV43" s="180"/>
      <c r="DW43" s="180"/>
      <c r="DX43" s="180"/>
      <c r="DY43" s="180"/>
      <c r="DZ43" s="180"/>
      <c r="EA43" s="180"/>
      <c r="EB43" s="180"/>
      <c r="EC43" s="180"/>
      <c r="ED43" s="180"/>
      <c r="EE43" s="180"/>
      <c r="EF43" s="180"/>
      <c r="EG43" s="180"/>
      <c r="EH43" s="180"/>
      <c r="EI43" s="180"/>
      <c r="EJ43" s="180"/>
      <c r="EK43" s="180"/>
      <c r="EL43" s="180"/>
      <c r="EM43" s="180"/>
      <c r="EN43" s="180"/>
      <c r="EO43" s="180"/>
      <c r="EP43" s="180"/>
      <c r="EQ43" s="180"/>
      <c r="ER43" s="180"/>
      <c r="ES43" s="180"/>
      <c r="ET43" s="180"/>
      <c r="EU43" s="180"/>
      <c r="EV43" s="180"/>
      <c r="EW43" s="180"/>
      <c r="EX43" s="180"/>
      <c r="EY43" s="180"/>
      <c r="EZ43" s="180"/>
      <c r="FA43" s="180"/>
      <c r="FB43" s="180"/>
      <c r="FC43" s="180"/>
      <c r="FD43" s="180"/>
      <c r="FE43" s="180"/>
      <c r="FF43" s="180"/>
      <c r="FG43" s="180"/>
      <c r="FH43" s="180"/>
      <c r="FI43" s="180"/>
      <c r="FJ43" s="180"/>
      <c r="FK43" s="180"/>
      <c r="FL43" s="180"/>
      <c r="FM43" s="180"/>
      <c r="FN43" s="180"/>
      <c r="FO43" s="180"/>
      <c r="FP43" s="180"/>
      <c r="FQ43" s="180"/>
      <c r="FR43" s="180"/>
      <c r="FS43" s="180"/>
      <c r="FT43" s="180"/>
      <c r="FU43" s="180"/>
      <c r="FV43" s="180"/>
      <c r="FW43" s="180"/>
      <c r="FX43" s="180"/>
      <c r="FY43" s="180"/>
      <c r="FZ43" s="180"/>
      <c r="GA43" s="180"/>
      <c r="GB43" s="180"/>
      <c r="GC43" s="180"/>
      <c r="GD43" s="180"/>
      <c r="GE43" s="180"/>
      <c r="GF43" s="180"/>
      <c r="GG43" s="180"/>
      <c r="GH43" s="180"/>
      <c r="GI43" s="180"/>
      <c r="GJ43" s="180"/>
      <c r="GK43" s="180"/>
      <c r="GL43" s="180"/>
      <c r="GM43" s="180"/>
      <c r="GN43" s="180"/>
      <c r="GO43" s="180"/>
      <c r="GP43" s="180"/>
      <c r="GQ43" s="180"/>
      <c r="GR43" s="180"/>
      <c r="GS43" s="180"/>
      <c r="GT43" s="180"/>
      <c r="GU43" s="180"/>
      <c r="GV43" s="180"/>
      <c r="GW43" s="180"/>
      <c r="GX43" s="180"/>
      <c r="GY43" s="180"/>
      <c r="GZ43" s="180"/>
      <c r="HA43" s="180"/>
      <c r="HB43" s="180"/>
      <c r="HC43" s="180"/>
      <c r="HD43" s="180"/>
      <c r="HE43" s="180"/>
    </row>
    <row r="44" spans="1:213" ht="13.5" thickBot="1">
      <c r="A44" s="215" t="s">
        <v>276</v>
      </c>
      <c r="B44" s="194" t="s">
        <v>277</v>
      </c>
      <c r="C44" s="195"/>
      <c r="D44" s="195">
        <v>6300</v>
      </c>
      <c r="E44" s="195">
        <v>6300</v>
      </c>
      <c r="F44" s="196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180"/>
      <c r="BY44" s="180"/>
      <c r="BZ44" s="180"/>
      <c r="CA44" s="180"/>
      <c r="CB44" s="180"/>
      <c r="CC44" s="180"/>
      <c r="CD44" s="180"/>
      <c r="CE44" s="180"/>
      <c r="CF44" s="180"/>
      <c r="CG44" s="180"/>
      <c r="CH44" s="180"/>
      <c r="CI44" s="180"/>
      <c r="CJ44" s="180"/>
      <c r="CK44" s="180"/>
      <c r="CL44" s="180"/>
      <c r="CM44" s="180"/>
      <c r="CN44" s="180"/>
      <c r="CO44" s="180"/>
      <c r="CP44" s="180"/>
      <c r="CQ44" s="180"/>
      <c r="CR44" s="180"/>
      <c r="CS44" s="180"/>
      <c r="CT44" s="180"/>
      <c r="CU44" s="180"/>
      <c r="CV44" s="180"/>
      <c r="CW44" s="180"/>
      <c r="CX44" s="180"/>
      <c r="CY44" s="180"/>
      <c r="CZ44" s="180"/>
      <c r="DA44" s="180"/>
      <c r="DB44" s="180"/>
      <c r="DC44" s="180"/>
      <c r="DD44" s="180"/>
      <c r="DE44" s="180"/>
      <c r="DF44" s="180"/>
      <c r="DG44" s="180"/>
      <c r="DH44" s="180"/>
      <c r="DI44" s="180"/>
      <c r="DJ44" s="180"/>
      <c r="DK44" s="180"/>
      <c r="DL44" s="180"/>
      <c r="DM44" s="180"/>
      <c r="DN44" s="180"/>
      <c r="DO44" s="180"/>
      <c r="DP44" s="180"/>
      <c r="DQ44" s="180"/>
      <c r="DR44" s="180"/>
      <c r="DS44" s="180"/>
      <c r="DT44" s="180"/>
      <c r="DU44" s="180"/>
      <c r="DV44" s="180"/>
      <c r="DW44" s="180"/>
      <c r="DX44" s="180"/>
      <c r="DY44" s="180"/>
      <c r="DZ44" s="180"/>
      <c r="EA44" s="180"/>
      <c r="EB44" s="180"/>
      <c r="EC44" s="180"/>
      <c r="ED44" s="180"/>
      <c r="EE44" s="180"/>
      <c r="EF44" s="180"/>
      <c r="EG44" s="180"/>
      <c r="EH44" s="180"/>
      <c r="EI44" s="180"/>
      <c r="EJ44" s="180"/>
      <c r="EK44" s="180"/>
      <c r="EL44" s="180"/>
      <c r="EM44" s="180"/>
      <c r="EN44" s="180"/>
      <c r="EO44" s="180"/>
      <c r="EP44" s="180"/>
      <c r="EQ44" s="180"/>
      <c r="ER44" s="180"/>
      <c r="ES44" s="180"/>
      <c r="ET44" s="180"/>
      <c r="EU44" s="180"/>
      <c r="EV44" s="180"/>
      <c r="EW44" s="180"/>
      <c r="EX44" s="180"/>
      <c r="EY44" s="180"/>
      <c r="EZ44" s="180"/>
      <c r="FA44" s="180"/>
      <c r="FB44" s="180"/>
      <c r="FC44" s="180"/>
      <c r="FD44" s="180"/>
      <c r="FE44" s="180"/>
      <c r="FF44" s="180"/>
      <c r="FG44" s="180"/>
      <c r="FH44" s="180"/>
      <c r="FI44" s="180"/>
      <c r="FJ44" s="180"/>
      <c r="FK44" s="180"/>
      <c r="FL44" s="180"/>
      <c r="FM44" s="180"/>
      <c r="FN44" s="180"/>
      <c r="FO44" s="180"/>
      <c r="FP44" s="180"/>
      <c r="FQ44" s="180"/>
      <c r="FR44" s="180"/>
      <c r="FS44" s="180"/>
      <c r="FT44" s="180"/>
      <c r="FU44" s="180"/>
      <c r="FV44" s="180"/>
      <c r="FW44" s="180"/>
      <c r="FX44" s="180"/>
      <c r="FY44" s="180"/>
      <c r="FZ44" s="180"/>
      <c r="GA44" s="180"/>
      <c r="GB44" s="180"/>
      <c r="GC44" s="180"/>
      <c r="GD44" s="180"/>
      <c r="GE44" s="180"/>
      <c r="GF44" s="180"/>
      <c r="GG44" s="180"/>
      <c r="GH44" s="180"/>
      <c r="GI44" s="180"/>
      <c r="GJ44" s="180"/>
      <c r="GK44" s="180"/>
      <c r="GL44" s="180"/>
      <c r="GM44" s="180"/>
      <c r="GN44" s="180"/>
      <c r="GO44" s="180"/>
      <c r="GP44" s="180"/>
      <c r="GQ44" s="180"/>
      <c r="GR44" s="180"/>
      <c r="GS44" s="180"/>
      <c r="GT44" s="180"/>
      <c r="GU44" s="180"/>
      <c r="GV44" s="180"/>
      <c r="GW44" s="180"/>
      <c r="GX44" s="180"/>
      <c r="GY44" s="180"/>
      <c r="GZ44" s="180"/>
      <c r="HA44" s="180"/>
      <c r="HB44" s="180"/>
      <c r="HC44" s="180"/>
      <c r="HD44" s="180"/>
      <c r="HE44" s="180"/>
    </row>
    <row r="45" spans="1:213" ht="13.5" thickBot="1">
      <c r="A45" s="337" t="s">
        <v>278</v>
      </c>
      <c r="B45" s="338"/>
      <c r="C45" s="195"/>
      <c r="D45" s="216">
        <v>1586</v>
      </c>
      <c r="E45" s="216">
        <v>1586</v>
      </c>
      <c r="F45" s="196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0"/>
      <c r="CR45" s="180"/>
      <c r="CS45" s="180"/>
      <c r="CT45" s="180"/>
      <c r="CU45" s="180"/>
      <c r="CV45" s="180"/>
      <c r="CW45" s="180"/>
      <c r="CX45" s="180"/>
      <c r="CY45" s="180"/>
      <c r="CZ45" s="180"/>
      <c r="DA45" s="180"/>
      <c r="DB45" s="180"/>
      <c r="DC45" s="180"/>
      <c r="DD45" s="180"/>
      <c r="DE45" s="180"/>
      <c r="DF45" s="180"/>
      <c r="DG45" s="180"/>
      <c r="DH45" s="180"/>
      <c r="DI45" s="180"/>
      <c r="DJ45" s="180"/>
      <c r="DK45" s="180"/>
      <c r="DL45" s="180"/>
      <c r="DM45" s="180"/>
      <c r="DN45" s="180"/>
      <c r="DO45" s="180"/>
      <c r="DP45" s="180"/>
      <c r="DQ45" s="180"/>
      <c r="DR45" s="180"/>
      <c r="DS45" s="180"/>
      <c r="DT45" s="180"/>
      <c r="DU45" s="180"/>
      <c r="DV45" s="180"/>
      <c r="DW45" s="180"/>
      <c r="DX45" s="180"/>
      <c r="DY45" s="180"/>
      <c r="DZ45" s="180"/>
      <c r="EA45" s="180"/>
      <c r="EB45" s="180"/>
      <c r="EC45" s="180"/>
      <c r="ED45" s="180"/>
      <c r="EE45" s="180"/>
      <c r="EF45" s="180"/>
      <c r="EG45" s="180"/>
      <c r="EH45" s="180"/>
      <c r="EI45" s="180"/>
      <c r="EJ45" s="180"/>
      <c r="EK45" s="180"/>
      <c r="EL45" s="180"/>
      <c r="EM45" s="180"/>
      <c r="EN45" s="180"/>
      <c r="EO45" s="180"/>
      <c r="EP45" s="180"/>
      <c r="EQ45" s="180"/>
      <c r="ER45" s="180"/>
      <c r="ES45" s="180"/>
      <c r="ET45" s="180"/>
      <c r="EU45" s="180"/>
      <c r="EV45" s="180"/>
      <c r="EW45" s="180"/>
      <c r="EX45" s="180"/>
      <c r="EY45" s="180"/>
      <c r="EZ45" s="180"/>
      <c r="FA45" s="180"/>
      <c r="FB45" s="180"/>
      <c r="FC45" s="180"/>
      <c r="FD45" s="180"/>
      <c r="FE45" s="180"/>
      <c r="FF45" s="180"/>
      <c r="FG45" s="180"/>
      <c r="FH45" s="180"/>
      <c r="FI45" s="180"/>
      <c r="FJ45" s="180"/>
      <c r="FK45" s="180"/>
      <c r="FL45" s="180"/>
      <c r="FM45" s="180"/>
      <c r="FN45" s="180"/>
      <c r="FO45" s="180"/>
      <c r="FP45" s="180"/>
      <c r="FQ45" s="180"/>
      <c r="FR45" s="180"/>
      <c r="FS45" s="180"/>
      <c r="FT45" s="180"/>
      <c r="FU45" s="180"/>
      <c r="FV45" s="180"/>
      <c r="FW45" s="180"/>
      <c r="FX45" s="180"/>
      <c r="FY45" s="180"/>
      <c r="FZ45" s="180"/>
      <c r="GA45" s="180"/>
      <c r="GB45" s="180"/>
      <c r="GC45" s="180"/>
      <c r="GD45" s="180"/>
      <c r="GE45" s="180"/>
      <c r="GF45" s="180"/>
      <c r="GG45" s="180"/>
      <c r="GH45" s="180"/>
      <c r="GI45" s="180"/>
      <c r="GJ45" s="180"/>
      <c r="GK45" s="180"/>
      <c r="GL45" s="180"/>
      <c r="GM45" s="180"/>
      <c r="GN45" s="180"/>
      <c r="GO45" s="180"/>
      <c r="GP45" s="180"/>
      <c r="GQ45" s="180"/>
      <c r="GR45" s="180"/>
      <c r="GS45" s="180"/>
      <c r="GT45" s="180"/>
      <c r="GU45" s="180"/>
      <c r="GV45" s="180"/>
      <c r="GW45" s="180"/>
      <c r="GX45" s="180"/>
      <c r="GY45" s="180"/>
      <c r="GZ45" s="180"/>
      <c r="HA45" s="180"/>
      <c r="HB45" s="180"/>
      <c r="HC45" s="180"/>
      <c r="HD45" s="180"/>
      <c r="HE45" s="180"/>
    </row>
    <row r="46" spans="1:213" s="192" customFormat="1" ht="13.5" thickBot="1">
      <c r="A46" s="337" t="s">
        <v>259</v>
      </c>
      <c r="B46" s="338"/>
      <c r="C46" s="197">
        <v>75252</v>
      </c>
      <c r="D46" s="197">
        <v>75252</v>
      </c>
      <c r="E46" s="197">
        <v>75252</v>
      </c>
      <c r="F46" s="190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</row>
    <row r="47" spans="1:213" s="192" customFormat="1" ht="13.5" thickBot="1">
      <c r="A47" s="339" t="s">
        <v>260</v>
      </c>
      <c r="B47" s="340"/>
      <c r="C47" s="197">
        <v>1200</v>
      </c>
      <c r="D47" s="197">
        <v>1607</v>
      </c>
      <c r="E47" s="197">
        <v>1607</v>
      </c>
      <c r="F47" s="190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</row>
    <row r="48" spans="1:213" s="192" customFormat="1" ht="13.5" thickBot="1">
      <c r="A48" s="335" t="s">
        <v>261</v>
      </c>
      <c r="B48" s="336"/>
      <c r="C48" s="197">
        <v>90812</v>
      </c>
      <c r="D48" s="197">
        <v>105044</v>
      </c>
      <c r="E48" s="197">
        <v>104731</v>
      </c>
      <c r="F48" s="190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</row>
    <row r="49" spans="1:213" s="192" customFormat="1" ht="13.5" thickBot="1">
      <c r="A49" s="335" t="s">
        <v>262</v>
      </c>
      <c r="B49" s="336"/>
      <c r="C49" s="197">
        <f>C51+C52+C53+C50</f>
        <v>71505</v>
      </c>
      <c r="D49" s="197">
        <f>D51+D52+D53</f>
        <v>66279</v>
      </c>
      <c r="E49" s="197">
        <f>E51+E52+E53</f>
        <v>65085</v>
      </c>
      <c r="F49" s="190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</row>
    <row r="50" spans="1:213" s="192" customFormat="1" ht="12.75">
      <c r="A50" s="217" t="s">
        <v>284</v>
      </c>
      <c r="B50" s="204" t="s">
        <v>285</v>
      </c>
      <c r="C50" s="218">
        <v>1275</v>
      </c>
      <c r="D50" s="197"/>
      <c r="E50" s="197"/>
      <c r="F50" s="190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</row>
    <row r="51" spans="1:213" ht="12.75">
      <c r="A51" s="203">
        <v>5203</v>
      </c>
      <c r="B51" s="204" t="s">
        <v>263</v>
      </c>
      <c r="C51" s="195">
        <v>43200</v>
      </c>
      <c r="D51" s="195">
        <v>53574</v>
      </c>
      <c r="E51" s="195">
        <v>53574</v>
      </c>
      <c r="F51" s="196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180"/>
      <c r="BY51" s="180"/>
      <c r="BZ51" s="180"/>
      <c r="CA51" s="180"/>
      <c r="CB51" s="180"/>
      <c r="CC51" s="180"/>
      <c r="CD51" s="180"/>
      <c r="CE51" s="180"/>
      <c r="CF51" s="180"/>
      <c r="CG51" s="180"/>
      <c r="CH51" s="180"/>
      <c r="CI51" s="180"/>
      <c r="CJ51" s="180"/>
      <c r="CK51" s="180"/>
      <c r="CL51" s="180"/>
      <c r="CM51" s="180"/>
      <c r="CN51" s="180"/>
      <c r="CO51" s="180"/>
      <c r="CP51" s="180"/>
      <c r="CQ51" s="180"/>
      <c r="CR51" s="180"/>
      <c r="CS51" s="180"/>
      <c r="CT51" s="180"/>
      <c r="CU51" s="180"/>
      <c r="CV51" s="180"/>
      <c r="CW51" s="180"/>
      <c r="CX51" s="180"/>
      <c r="CY51" s="180"/>
      <c r="CZ51" s="180"/>
      <c r="DA51" s="180"/>
      <c r="DB51" s="180"/>
      <c r="DC51" s="180"/>
      <c r="DD51" s="180"/>
      <c r="DE51" s="180"/>
      <c r="DF51" s="180"/>
      <c r="DG51" s="180"/>
      <c r="DH51" s="180"/>
      <c r="DI51" s="180"/>
      <c r="DJ51" s="180"/>
      <c r="DK51" s="180"/>
      <c r="DL51" s="180"/>
      <c r="DM51" s="180"/>
      <c r="DN51" s="180"/>
      <c r="DO51" s="180"/>
      <c r="DP51" s="180"/>
      <c r="DQ51" s="180"/>
      <c r="DR51" s="180"/>
      <c r="DS51" s="180"/>
      <c r="DT51" s="180"/>
      <c r="DU51" s="180"/>
      <c r="DV51" s="180"/>
      <c r="DW51" s="180"/>
      <c r="DX51" s="180"/>
      <c r="DY51" s="180"/>
      <c r="DZ51" s="180"/>
      <c r="EA51" s="180"/>
      <c r="EB51" s="180"/>
      <c r="EC51" s="180"/>
      <c r="ED51" s="180"/>
      <c r="EE51" s="180"/>
      <c r="EF51" s="180"/>
      <c r="EG51" s="180"/>
      <c r="EH51" s="180"/>
      <c r="EI51" s="180"/>
      <c r="EJ51" s="180"/>
      <c r="EK51" s="180"/>
      <c r="EL51" s="180"/>
      <c r="EM51" s="180"/>
      <c r="EN51" s="180"/>
      <c r="EO51" s="180"/>
      <c r="EP51" s="180"/>
      <c r="EQ51" s="180"/>
      <c r="ER51" s="180"/>
      <c r="ES51" s="180"/>
      <c r="ET51" s="180"/>
      <c r="EU51" s="180"/>
      <c r="EV51" s="180"/>
      <c r="EW51" s="180"/>
      <c r="EX51" s="180"/>
      <c r="EY51" s="180"/>
      <c r="EZ51" s="180"/>
      <c r="FA51" s="180"/>
      <c r="FB51" s="180"/>
      <c r="FC51" s="180"/>
      <c r="FD51" s="180"/>
      <c r="FE51" s="180"/>
      <c r="FF51" s="180"/>
      <c r="FG51" s="180"/>
      <c r="FH51" s="180"/>
      <c r="FI51" s="180"/>
      <c r="FJ51" s="180"/>
      <c r="FK51" s="180"/>
      <c r="FL51" s="180"/>
      <c r="FM51" s="180"/>
      <c r="FN51" s="180"/>
      <c r="FO51" s="180"/>
      <c r="FP51" s="180"/>
      <c r="FQ51" s="180"/>
      <c r="FR51" s="180"/>
      <c r="FS51" s="180"/>
      <c r="FT51" s="180"/>
      <c r="FU51" s="180"/>
      <c r="FV51" s="180"/>
      <c r="FW51" s="180"/>
      <c r="FX51" s="180"/>
      <c r="FY51" s="180"/>
      <c r="FZ51" s="180"/>
      <c r="GA51" s="180"/>
      <c r="GB51" s="180"/>
      <c r="GC51" s="180"/>
      <c r="GD51" s="180"/>
      <c r="GE51" s="180"/>
      <c r="GF51" s="180"/>
      <c r="GG51" s="180"/>
      <c r="GH51" s="180"/>
      <c r="GI51" s="180"/>
      <c r="GJ51" s="180"/>
      <c r="GK51" s="180"/>
      <c r="GL51" s="180"/>
      <c r="GM51" s="180"/>
      <c r="GN51" s="180"/>
      <c r="GO51" s="180"/>
      <c r="GP51" s="180"/>
      <c r="GQ51" s="180"/>
      <c r="GR51" s="180"/>
      <c r="GS51" s="180"/>
      <c r="GT51" s="180"/>
      <c r="GU51" s="180"/>
      <c r="GV51" s="180"/>
      <c r="GW51" s="180"/>
      <c r="GX51" s="180"/>
      <c r="GY51" s="180"/>
      <c r="GZ51" s="180"/>
      <c r="HA51" s="180"/>
      <c r="HB51" s="180"/>
      <c r="HC51" s="180"/>
      <c r="HD51" s="180"/>
      <c r="HE51" s="180"/>
    </row>
    <row r="52" spans="1:213" ht="12.75">
      <c r="A52" s="203">
        <v>5205</v>
      </c>
      <c r="B52" s="204" t="s">
        <v>264</v>
      </c>
      <c r="C52" s="195">
        <v>21730</v>
      </c>
      <c r="D52" s="195">
        <v>5305</v>
      </c>
      <c r="E52" s="195">
        <v>4200</v>
      </c>
      <c r="F52" s="196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180"/>
      <c r="BY52" s="180"/>
      <c r="BZ52" s="180"/>
      <c r="CA52" s="180"/>
      <c r="CB52" s="180"/>
      <c r="CC52" s="180"/>
      <c r="CD52" s="180"/>
      <c r="CE52" s="180"/>
      <c r="CF52" s="180"/>
      <c r="CG52" s="180"/>
      <c r="CH52" s="180"/>
      <c r="CI52" s="180"/>
      <c r="CJ52" s="180"/>
      <c r="CK52" s="180"/>
      <c r="CL52" s="180"/>
      <c r="CM52" s="180"/>
      <c r="CN52" s="180"/>
      <c r="CO52" s="180"/>
      <c r="CP52" s="180"/>
      <c r="CQ52" s="180"/>
      <c r="CR52" s="180"/>
      <c r="CS52" s="180"/>
      <c r="CT52" s="180"/>
      <c r="CU52" s="180"/>
      <c r="CV52" s="180"/>
      <c r="CW52" s="180"/>
      <c r="CX52" s="180"/>
      <c r="CY52" s="180"/>
      <c r="CZ52" s="180"/>
      <c r="DA52" s="180"/>
      <c r="DB52" s="180"/>
      <c r="DC52" s="180"/>
      <c r="DD52" s="180"/>
      <c r="DE52" s="180"/>
      <c r="DF52" s="180"/>
      <c r="DG52" s="180"/>
      <c r="DH52" s="180"/>
      <c r="DI52" s="180"/>
      <c r="DJ52" s="180"/>
      <c r="DK52" s="180"/>
      <c r="DL52" s="180"/>
      <c r="DM52" s="180"/>
      <c r="DN52" s="180"/>
      <c r="DO52" s="180"/>
      <c r="DP52" s="180"/>
      <c r="DQ52" s="180"/>
      <c r="DR52" s="180"/>
      <c r="DS52" s="180"/>
      <c r="DT52" s="180"/>
      <c r="DU52" s="180"/>
      <c r="DV52" s="180"/>
      <c r="DW52" s="180"/>
      <c r="DX52" s="180"/>
      <c r="DY52" s="180"/>
      <c r="DZ52" s="180"/>
      <c r="EA52" s="180"/>
      <c r="EB52" s="180"/>
      <c r="EC52" s="180"/>
      <c r="ED52" s="180"/>
      <c r="EE52" s="180"/>
      <c r="EF52" s="180"/>
      <c r="EG52" s="180"/>
      <c r="EH52" s="180"/>
      <c r="EI52" s="180"/>
      <c r="EJ52" s="180"/>
      <c r="EK52" s="180"/>
      <c r="EL52" s="180"/>
      <c r="EM52" s="180"/>
      <c r="EN52" s="180"/>
      <c r="EO52" s="180"/>
      <c r="EP52" s="180"/>
      <c r="EQ52" s="180"/>
      <c r="ER52" s="180"/>
      <c r="ES52" s="180"/>
      <c r="ET52" s="180"/>
      <c r="EU52" s="180"/>
      <c r="EV52" s="180"/>
      <c r="EW52" s="180"/>
      <c r="EX52" s="180"/>
      <c r="EY52" s="180"/>
      <c r="EZ52" s="180"/>
      <c r="FA52" s="180"/>
      <c r="FB52" s="180"/>
      <c r="FC52" s="180"/>
      <c r="FD52" s="180"/>
      <c r="FE52" s="180"/>
      <c r="FF52" s="180"/>
      <c r="FG52" s="180"/>
      <c r="FH52" s="180"/>
      <c r="FI52" s="180"/>
      <c r="FJ52" s="180"/>
      <c r="FK52" s="180"/>
      <c r="FL52" s="180"/>
      <c r="FM52" s="180"/>
      <c r="FN52" s="180"/>
      <c r="FO52" s="180"/>
      <c r="FP52" s="180"/>
      <c r="FQ52" s="180"/>
      <c r="FR52" s="180"/>
      <c r="FS52" s="180"/>
      <c r="FT52" s="180"/>
      <c r="FU52" s="180"/>
      <c r="FV52" s="180"/>
      <c r="FW52" s="180"/>
      <c r="FX52" s="180"/>
      <c r="FY52" s="180"/>
      <c r="FZ52" s="180"/>
      <c r="GA52" s="180"/>
      <c r="GB52" s="180"/>
      <c r="GC52" s="180"/>
      <c r="GD52" s="180"/>
      <c r="GE52" s="180"/>
      <c r="GF52" s="180"/>
      <c r="GG52" s="180"/>
      <c r="GH52" s="180"/>
      <c r="GI52" s="180"/>
      <c r="GJ52" s="180"/>
      <c r="GK52" s="180"/>
      <c r="GL52" s="180"/>
      <c r="GM52" s="180"/>
      <c r="GN52" s="180"/>
      <c r="GO52" s="180"/>
      <c r="GP52" s="180"/>
      <c r="GQ52" s="180"/>
      <c r="GR52" s="180"/>
      <c r="GS52" s="180"/>
      <c r="GT52" s="180"/>
      <c r="GU52" s="180"/>
      <c r="GV52" s="180"/>
      <c r="GW52" s="180"/>
      <c r="GX52" s="180"/>
      <c r="GY52" s="180"/>
      <c r="GZ52" s="180"/>
      <c r="HA52" s="180"/>
      <c r="HB52" s="180"/>
      <c r="HC52" s="180"/>
      <c r="HD52" s="180"/>
      <c r="HE52" s="180"/>
    </row>
    <row r="53" spans="1:213" ht="13.5" thickBot="1">
      <c r="A53" s="217" t="s">
        <v>279</v>
      </c>
      <c r="B53" s="204" t="s">
        <v>280</v>
      </c>
      <c r="C53" s="195">
        <v>5300</v>
      </c>
      <c r="D53" s="195">
        <v>7400</v>
      </c>
      <c r="E53" s="195">
        <v>7311</v>
      </c>
      <c r="F53" s="196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180"/>
      <c r="BY53" s="180"/>
      <c r="BZ53" s="180"/>
      <c r="CA53" s="180"/>
      <c r="CB53" s="180"/>
      <c r="CC53" s="180"/>
      <c r="CD53" s="180"/>
      <c r="CE53" s="180"/>
      <c r="CF53" s="180"/>
      <c r="CG53" s="180"/>
      <c r="CH53" s="180"/>
      <c r="CI53" s="180"/>
      <c r="CJ53" s="180"/>
      <c r="CK53" s="180"/>
      <c r="CL53" s="180"/>
      <c r="CM53" s="180"/>
      <c r="CN53" s="180"/>
      <c r="CO53" s="180"/>
      <c r="CP53" s="180"/>
      <c r="CQ53" s="180"/>
      <c r="CR53" s="180"/>
      <c r="CS53" s="180"/>
      <c r="CT53" s="180"/>
      <c r="CU53" s="180"/>
      <c r="CV53" s="180"/>
      <c r="CW53" s="180"/>
      <c r="CX53" s="180"/>
      <c r="CY53" s="180"/>
      <c r="CZ53" s="180"/>
      <c r="DA53" s="180"/>
      <c r="DB53" s="180"/>
      <c r="DC53" s="180"/>
      <c r="DD53" s="180"/>
      <c r="DE53" s="180"/>
      <c r="DF53" s="180"/>
      <c r="DG53" s="180"/>
      <c r="DH53" s="180"/>
      <c r="DI53" s="180"/>
      <c r="DJ53" s="180"/>
      <c r="DK53" s="180"/>
      <c r="DL53" s="180"/>
      <c r="DM53" s="180"/>
      <c r="DN53" s="180"/>
      <c r="DO53" s="180"/>
      <c r="DP53" s="180"/>
      <c r="DQ53" s="180"/>
      <c r="DR53" s="180"/>
      <c r="DS53" s="180"/>
      <c r="DT53" s="180"/>
      <c r="DU53" s="180"/>
      <c r="DV53" s="180"/>
      <c r="DW53" s="180"/>
      <c r="DX53" s="180"/>
      <c r="DY53" s="180"/>
      <c r="DZ53" s="180"/>
      <c r="EA53" s="180"/>
      <c r="EB53" s="180"/>
      <c r="EC53" s="180"/>
      <c r="ED53" s="180"/>
      <c r="EE53" s="180"/>
      <c r="EF53" s="180"/>
      <c r="EG53" s="180"/>
      <c r="EH53" s="180"/>
      <c r="EI53" s="180"/>
      <c r="EJ53" s="180"/>
      <c r="EK53" s="180"/>
      <c r="EL53" s="180"/>
      <c r="EM53" s="180"/>
      <c r="EN53" s="180"/>
      <c r="EO53" s="180"/>
      <c r="EP53" s="180"/>
      <c r="EQ53" s="180"/>
      <c r="ER53" s="180"/>
      <c r="ES53" s="180"/>
      <c r="ET53" s="180"/>
      <c r="EU53" s="180"/>
      <c r="EV53" s="180"/>
      <c r="EW53" s="180"/>
      <c r="EX53" s="180"/>
      <c r="EY53" s="180"/>
      <c r="EZ53" s="180"/>
      <c r="FA53" s="180"/>
      <c r="FB53" s="180"/>
      <c r="FC53" s="180"/>
      <c r="FD53" s="180"/>
      <c r="FE53" s="180"/>
      <c r="FF53" s="180"/>
      <c r="FG53" s="180"/>
      <c r="FH53" s="180"/>
      <c r="FI53" s="180"/>
      <c r="FJ53" s="180"/>
      <c r="FK53" s="180"/>
      <c r="FL53" s="180"/>
      <c r="FM53" s="180"/>
      <c r="FN53" s="180"/>
      <c r="FO53" s="180"/>
      <c r="FP53" s="180"/>
      <c r="FQ53" s="180"/>
      <c r="FR53" s="180"/>
      <c r="FS53" s="180"/>
      <c r="FT53" s="180"/>
      <c r="FU53" s="180"/>
      <c r="FV53" s="180"/>
      <c r="FW53" s="180"/>
      <c r="FX53" s="180"/>
      <c r="FY53" s="180"/>
      <c r="FZ53" s="180"/>
      <c r="GA53" s="180"/>
      <c r="GB53" s="180"/>
      <c r="GC53" s="180"/>
      <c r="GD53" s="180"/>
      <c r="GE53" s="180"/>
      <c r="GF53" s="180"/>
      <c r="GG53" s="180"/>
      <c r="GH53" s="180"/>
      <c r="GI53" s="180"/>
      <c r="GJ53" s="180"/>
      <c r="GK53" s="180"/>
      <c r="GL53" s="180"/>
      <c r="GM53" s="180"/>
      <c r="GN53" s="180"/>
      <c r="GO53" s="180"/>
      <c r="GP53" s="180"/>
      <c r="GQ53" s="180"/>
      <c r="GR53" s="180"/>
      <c r="GS53" s="180"/>
      <c r="GT53" s="180"/>
      <c r="GU53" s="180"/>
      <c r="GV53" s="180"/>
      <c r="GW53" s="180"/>
      <c r="GX53" s="180"/>
      <c r="GY53" s="180"/>
      <c r="GZ53" s="180"/>
      <c r="HA53" s="180"/>
      <c r="HB53" s="180"/>
      <c r="HC53" s="180"/>
      <c r="HD53" s="180"/>
      <c r="HE53" s="180"/>
    </row>
    <row r="54" spans="1:213" s="192" customFormat="1" ht="13.5" thickBot="1">
      <c r="A54" s="335" t="s">
        <v>265</v>
      </c>
      <c r="B54" s="336"/>
      <c r="C54" s="197">
        <f>C56+C55</f>
        <v>10000</v>
      </c>
      <c r="D54" s="197">
        <f>D56+D55</f>
        <v>10264</v>
      </c>
      <c r="E54" s="197">
        <f>E56+E55</f>
        <v>10171</v>
      </c>
      <c r="F54" s="190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</row>
    <row r="55" spans="1:213" s="192" customFormat="1" ht="12.75">
      <c r="A55" s="217" t="s">
        <v>281</v>
      </c>
      <c r="B55" s="204" t="s">
        <v>282</v>
      </c>
      <c r="C55" s="218">
        <v>3500</v>
      </c>
      <c r="D55" s="218">
        <v>1364</v>
      </c>
      <c r="E55" s="218">
        <v>1332</v>
      </c>
      <c r="F55" s="190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</row>
    <row r="56" spans="1:213" ht="13.5" thickBot="1">
      <c r="A56" s="203">
        <v>5309</v>
      </c>
      <c r="B56" s="204" t="s">
        <v>266</v>
      </c>
      <c r="C56" s="195">
        <v>6500</v>
      </c>
      <c r="D56" s="195">
        <v>8900</v>
      </c>
      <c r="E56" s="195">
        <v>8839</v>
      </c>
      <c r="F56" s="196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  <c r="BZ56" s="180"/>
      <c r="CA56" s="180"/>
      <c r="CB56" s="180"/>
      <c r="CC56" s="180"/>
      <c r="CD56" s="180"/>
      <c r="CE56" s="180"/>
      <c r="CF56" s="180"/>
      <c r="CG56" s="180"/>
      <c r="CH56" s="180"/>
      <c r="CI56" s="180"/>
      <c r="CJ56" s="180"/>
      <c r="CK56" s="180"/>
      <c r="CL56" s="180"/>
      <c r="CM56" s="180"/>
      <c r="CN56" s="180"/>
      <c r="CO56" s="180"/>
      <c r="CP56" s="180"/>
      <c r="CQ56" s="180"/>
      <c r="CR56" s="180"/>
      <c r="CS56" s="180"/>
      <c r="CT56" s="180"/>
      <c r="CU56" s="180"/>
      <c r="CV56" s="180"/>
      <c r="CW56" s="180"/>
      <c r="CX56" s="180"/>
      <c r="CY56" s="180"/>
      <c r="CZ56" s="180"/>
      <c r="DA56" s="180"/>
      <c r="DB56" s="180"/>
      <c r="DC56" s="180"/>
      <c r="DD56" s="180"/>
      <c r="DE56" s="180"/>
      <c r="DF56" s="180"/>
      <c r="DG56" s="180"/>
      <c r="DH56" s="180"/>
      <c r="DI56" s="180"/>
      <c r="DJ56" s="180"/>
      <c r="DK56" s="180"/>
      <c r="DL56" s="180"/>
      <c r="DM56" s="180"/>
      <c r="DN56" s="180"/>
      <c r="DO56" s="180"/>
      <c r="DP56" s="180"/>
      <c r="DQ56" s="180"/>
      <c r="DR56" s="180"/>
      <c r="DS56" s="180"/>
      <c r="DT56" s="180"/>
      <c r="DU56" s="180"/>
      <c r="DV56" s="180"/>
      <c r="DW56" s="180"/>
      <c r="DX56" s="180"/>
      <c r="DY56" s="180"/>
      <c r="DZ56" s="180"/>
      <c r="EA56" s="180"/>
      <c r="EB56" s="180"/>
      <c r="EC56" s="180"/>
      <c r="ED56" s="180"/>
      <c r="EE56" s="180"/>
      <c r="EF56" s="180"/>
      <c r="EG56" s="180"/>
      <c r="EH56" s="180"/>
      <c r="EI56" s="180"/>
      <c r="EJ56" s="180"/>
      <c r="EK56" s="180"/>
      <c r="EL56" s="180"/>
      <c r="EM56" s="180"/>
      <c r="EN56" s="180"/>
      <c r="EO56" s="180"/>
      <c r="EP56" s="180"/>
      <c r="EQ56" s="180"/>
      <c r="ER56" s="180"/>
      <c r="ES56" s="180"/>
      <c r="ET56" s="180"/>
      <c r="EU56" s="180"/>
      <c r="EV56" s="180"/>
      <c r="EW56" s="180"/>
      <c r="EX56" s="180"/>
      <c r="EY56" s="180"/>
      <c r="EZ56" s="180"/>
      <c r="FA56" s="180"/>
      <c r="FB56" s="180"/>
      <c r="FC56" s="180"/>
      <c r="FD56" s="180"/>
      <c r="FE56" s="180"/>
      <c r="FF56" s="180"/>
      <c r="FG56" s="180"/>
      <c r="FH56" s="180"/>
      <c r="FI56" s="180"/>
      <c r="FJ56" s="180"/>
      <c r="FK56" s="180"/>
      <c r="FL56" s="180"/>
      <c r="FM56" s="180"/>
      <c r="FN56" s="180"/>
      <c r="FO56" s="180"/>
      <c r="FP56" s="180"/>
      <c r="FQ56" s="180"/>
      <c r="FR56" s="180"/>
      <c r="FS56" s="180"/>
      <c r="FT56" s="180"/>
      <c r="FU56" s="180"/>
      <c r="FV56" s="180"/>
      <c r="FW56" s="180"/>
      <c r="FX56" s="180"/>
      <c r="FY56" s="180"/>
      <c r="FZ56" s="180"/>
      <c r="GA56" s="180"/>
      <c r="GB56" s="180"/>
      <c r="GC56" s="180"/>
      <c r="GD56" s="180"/>
      <c r="GE56" s="180"/>
      <c r="GF56" s="180"/>
      <c r="GG56" s="180"/>
      <c r="GH56" s="180"/>
      <c r="GI56" s="180"/>
      <c r="GJ56" s="180"/>
      <c r="GK56" s="180"/>
      <c r="GL56" s="180"/>
      <c r="GM56" s="180"/>
      <c r="GN56" s="180"/>
      <c r="GO56" s="180"/>
      <c r="GP56" s="180"/>
      <c r="GQ56" s="180"/>
      <c r="GR56" s="180"/>
      <c r="GS56" s="180"/>
      <c r="GT56" s="180"/>
      <c r="GU56" s="180"/>
      <c r="GV56" s="180"/>
      <c r="GW56" s="180"/>
      <c r="GX56" s="180"/>
      <c r="GY56" s="180"/>
      <c r="GZ56" s="180"/>
      <c r="HA56" s="180"/>
      <c r="HB56" s="180"/>
      <c r="HC56" s="180"/>
      <c r="HD56" s="180"/>
      <c r="HE56" s="180"/>
    </row>
    <row r="57" spans="1:213" s="192" customFormat="1" ht="13.5" thickBot="1">
      <c r="A57" s="335" t="s">
        <v>267</v>
      </c>
      <c r="B57" s="336"/>
      <c r="C57" s="197">
        <v>10000</v>
      </c>
      <c r="D57" s="197">
        <v>10000</v>
      </c>
      <c r="E57" s="197"/>
      <c r="F57" s="190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</row>
    <row r="58" spans="1:213" s="192" customFormat="1" ht="13.5" thickBot="1">
      <c r="A58" s="337" t="s">
        <v>268</v>
      </c>
      <c r="B58" s="338"/>
      <c r="C58" s="197"/>
      <c r="D58" s="197"/>
      <c r="E58" s="197"/>
      <c r="F58" s="190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1"/>
      <c r="BR58" s="191"/>
      <c r="BS58" s="191"/>
      <c r="BT58" s="191"/>
      <c r="BU58" s="191"/>
      <c r="BV58" s="191"/>
      <c r="BW58" s="191"/>
      <c r="BX58" s="191"/>
      <c r="BY58" s="191"/>
      <c r="BZ58" s="191"/>
      <c r="CA58" s="191"/>
      <c r="CB58" s="191"/>
      <c r="CC58" s="191"/>
      <c r="CD58" s="191"/>
      <c r="CE58" s="191"/>
      <c r="CF58" s="191"/>
      <c r="CG58" s="191"/>
      <c r="CH58" s="191"/>
      <c r="CI58" s="191"/>
      <c r="CJ58" s="191"/>
      <c r="CK58" s="191"/>
      <c r="CL58" s="191"/>
      <c r="CM58" s="191"/>
      <c r="CN58" s="191"/>
      <c r="CO58" s="191"/>
      <c r="CP58" s="191"/>
      <c r="CQ58" s="191"/>
      <c r="CR58" s="191"/>
      <c r="CS58" s="191"/>
      <c r="CT58" s="191"/>
      <c r="CU58" s="191"/>
      <c r="CV58" s="191"/>
      <c r="CW58" s="191"/>
      <c r="CX58" s="191"/>
      <c r="CY58" s="191"/>
      <c r="CZ58" s="191"/>
      <c r="DA58" s="191"/>
      <c r="DB58" s="191"/>
      <c r="DC58" s="191"/>
      <c r="DD58" s="191"/>
      <c r="DE58" s="191"/>
      <c r="DF58" s="191"/>
      <c r="DG58" s="191"/>
      <c r="DH58" s="191"/>
      <c r="DI58" s="191"/>
      <c r="DJ58" s="191"/>
      <c r="DK58" s="191"/>
      <c r="DL58" s="191"/>
      <c r="DM58" s="191"/>
      <c r="DN58" s="191"/>
      <c r="DO58" s="191"/>
      <c r="DP58" s="191"/>
      <c r="DQ58" s="191"/>
      <c r="DR58" s="191"/>
      <c r="DS58" s="191"/>
      <c r="DT58" s="191"/>
      <c r="DU58" s="191"/>
      <c r="DV58" s="191"/>
      <c r="DW58" s="191"/>
      <c r="DX58" s="191"/>
      <c r="DY58" s="191"/>
      <c r="DZ58" s="191"/>
      <c r="EA58" s="191"/>
      <c r="EB58" s="191"/>
      <c r="EC58" s="191"/>
      <c r="ED58" s="191"/>
      <c r="EE58" s="191"/>
      <c r="EF58" s="191"/>
      <c r="EG58" s="191"/>
      <c r="EH58" s="191"/>
      <c r="EI58" s="191"/>
      <c r="EJ58" s="191"/>
      <c r="EK58" s="191"/>
      <c r="EL58" s="191"/>
      <c r="EM58" s="191"/>
      <c r="EN58" s="191"/>
      <c r="EO58" s="191"/>
      <c r="EP58" s="191"/>
      <c r="EQ58" s="191"/>
      <c r="ER58" s="191"/>
      <c r="ES58" s="191"/>
      <c r="ET58" s="191"/>
      <c r="EU58" s="191"/>
      <c r="EV58" s="191"/>
      <c r="EW58" s="191"/>
      <c r="EX58" s="191"/>
      <c r="EY58" s="191"/>
      <c r="EZ58" s="191"/>
      <c r="FA58" s="191"/>
      <c r="FB58" s="191"/>
      <c r="FC58" s="191"/>
      <c r="FD58" s="191"/>
      <c r="FE58" s="191"/>
      <c r="FF58" s="191"/>
      <c r="FG58" s="191"/>
      <c r="FH58" s="191"/>
      <c r="FI58" s="191"/>
      <c r="FJ58" s="191"/>
      <c r="FK58" s="191"/>
      <c r="FL58" s="191"/>
      <c r="FM58" s="191"/>
      <c r="FN58" s="191"/>
      <c r="FO58" s="191"/>
      <c r="FP58" s="191"/>
      <c r="FQ58" s="191"/>
      <c r="FR58" s="191"/>
      <c r="FS58" s="191"/>
      <c r="FT58" s="191"/>
      <c r="FU58" s="191"/>
      <c r="FV58" s="191"/>
      <c r="FW58" s="191"/>
      <c r="FX58" s="191"/>
      <c r="FY58" s="191"/>
      <c r="FZ58" s="191"/>
      <c r="GA58" s="191"/>
      <c r="GB58" s="191"/>
      <c r="GC58" s="191"/>
      <c r="GD58" s="191"/>
      <c r="GE58" s="191"/>
      <c r="GF58" s="191"/>
      <c r="GG58" s="191"/>
      <c r="GH58" s="191"/>
      <c r="GI58" s="191"/>
      <c r="GJ58" s="191"/>
      <c r="GK58" s="191"/>
      <c r="GL58" s="191"/>
      <c r="GM58" s="191"/>
      <c r="GN58" s="191"/>
      <c r="GO58" s="191"/>
      <c r="GP58" s="191"/>
      <c r="GQ58" s="191"/>
      <c r="GR58" s="191"/>
      <c r="GS58" s="191"/>
      <c r="GT58" s="191"/>
      <c r="GU58" s="191"/>
      <c r="GV58" s="191"/>
      <c r="GW58" s="191"/>
      <c r="GX58" s="191"/>
      <c r="GY58" s="191"/>
      <c r="GZ58" s="191"/>
      <c r="HA58" s="191"/>
      <c r="HB58" s="191"/>
      <c r="HC58" s="191"/>
      <c r="HD58" s="191"/>
      <c r="HE58" s="191"/>
    </row>
    <row r="59" spans="1:213" ht="13.5" thickBot="1">
      <c r="A59" s="206"/>
      <c r="B59" s="207" t="s">
        <v>269</v>
      </c>
      <c r="C59" s="208">
        <f>C11+C14+C20+C25+C39+C41+C42+C46+C47+C48+C49+C54+C57+C58</f>
        <v>2562883</v>
      </c>
      <c r="D59" s="208">
        <f>D11+D14+D20+D25+D39+D41+D42+D46+D47+D48+D49+D54+D57+D58+D45</f>
        <v>2975757</v>
      </c>
      <c r="E59" s="208">
        <f>E11+E14+E20+E25+E39+E41+E42+E46+E47+E48+E49+E54+E57+E58+E45</f>
        <v>2853539</v>
      </c>
      <c r="F59" s="196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  <c r="BX59" s="180"/>
      <c r="BY59" s="180"/>
      <c r="BZ59" s="180"/>
      <c r="CA59" s="180"/>
      <c r="CB59" s="180"/>
      <c r="CC59" s="180"/>
      <c r="CD59" s="180"/>
      <c r="CE59" s="180"/>
      <c r="CF59" s="180"/>
      <c r="CG59" s="180"/>
      <c r="CH59" s="180"/>
      <c r="CI59" s="180"/>
      <c r="CJ59" s="180"/>
      <c r="CK59" s="180"/>
      <c r="CL59" s="180"/>
      <c r="CM59" s="180"/>
      <c r="CN59" s="180"/>
      <c r="CO59" s="180"/>
      <c r="CP59" s="180"/>
      <c r="CQ59" s="180"/>
      <c r="CR59" s="180"/>
      <c r="CS59" s="180"/>
      <c r="CT59" s="180"/>
      <c r="CU59" s="180"/>
      <c r="CV59" s="180"/>
      <c r="CW59" s="180"/>
      <c r="CX59" s="180"/>
      <c r="CY59" s="180"/>
      <c r="CZ59" s="180"/>
      <c r="DA59" s="180"/>
      <c r="DB59" s="180"/>
      <c r="DC59" s="180"/>
      <c r="DD59" s="180"/>
      <c r="DE59" s="180"/>
      <c r="DF59" s="180"/>
      <c r="DG59" s="180"/>
      <c r="DH59" s="180"/>
      <c r="DI59" s="180"/>
      <c r="DJ59" s="180"/>
      <c r="DK59" s="180"/>
      <c r="DL59" s="180"/>
      <c r="DM59" s="180"/>
      <c r="DN59" s="180"/>
      <c r="DO59" s="180"/>
      <c r="DP59" s="180"/>
      <c r="DQ59" s="180"/>
      <c r="DR59" s="180"/>
      <c r="DS59" s="180"/>
      <c r="DT59" s="180"/>
      <c r="DU59" s="180"/>
      <c r="DV59" s="180"/>
      <c r="DW59" s="180"/>
      <c r="DX59" s="180"/>
      <c r="DY59" s="180"/>
      <c r="DZ59" s="180"/>
      <c r="EA59" s="180"/>
      <c r="EB59" s="180"/>
      <c r="EC59" s="180"/>
      <c r="ED59" s="180"/>
      <c r="EE59" s="180"/>
      <c r="EF59" s="180"/>
      <c r="EG59" s="180"/>
      <c r="EH59" s="180"/>
      <c r="EI59" s="180"/>
      <c r="EJ59" s="180"/>
      <c r="EK59" s="180"/>
      <c r="EL59" s="180"/>
      <c r="EM59" s="180"/>
      <c r="EN59" s="180"/>
      <c r="EO59" s="180"/>
      <c r="EP59" s="180"/>
      <c r="EQ59" s="180"/>
      <c r="ER59" s="180"/>
      <c r="ES59" s="180"/>
      <c r="ET59" s="180"/>
      <c r="EU59" s="180"/>
      <c r="EV59" s="180"/>
      <c r="EW59" s="180"/>
      <c r="EX59" s="180"/>
      <c r="EY59" s="180"/>
      <c r="EZ59" s="180"/>
      <c r="FA59" s="180"/>
      <c r="FB59" s="180"/>
      <c r="FC59" s="180"/>
      <c r="FD59" s="180"/>
      <c r="FE59" s="180"/>
      <c r="FF59" s="180"/>
      <c r="FG59" s="180"/>
      <c r="FH59" s="180"/>
      <c r="FI59" s="180"/>
      <c r="FJ59" s="180"/>
      <c r="FK59" s="180"/>
      <c r="FL59" s="180"/>
      <c r="FM59" s="180"/>
      <c r="FN59" s="180"/>
      <c r="FO59" s="180"/>
      <c r="FP59" s="180"/>
      <c r="FQ59" s="180"/>
      <c r="FR59" s="180"/>
      <c r="FS59" s="180"/>
      <c r="FT59" s="180"/>
      <c r="FU59" s="180"/>
      <c r="FV59" s="180"/>
      <c r="FW59" s="180"/>
      <c r="FX59" s="180"/>
      <c r="FY59" s="180"/>
      <c r="FZ59" s="180"/>
      <c r="GA59" s="180"/>
      <c r="GB59" s="180"/>
      <c r="GC59" s="180"/>
      <c r="GD59" s="180"/>
      <c r="GE59" s="180"/>
      <c r="GF59" s="180"/>
      <c r="GG59" s="180"/>
      <c r="GH59" s="180"/>
      <c r="GI59" s="180"/>
      <c r="GJ59" s="180"/>
      <c r="GK59" s="180"/>
      <c r="GL59" s="180"/>
      <c r="GM59" s="180"/>
      <c r="GN59" s="180"/>
      <c r="GO59" s="180"/>
      <c r="GP59" s="180"/>
      <c r="GQ59" s="180"/>
      <c r="GR59" s="180"/>
      <c r="GS59" s="180"/>
      <c r="GT59" s="180"/>
      <c r="GU59" s="180"/>
      <c r="GV59" s="180"/>
      <c r="GW59" s="180"/>
      <c r="GX59" s="180"/>
      <c r="GY59" s="180"/>
      <c r="GZ59" s="180"/>
      <c r="HA59" s="180"/>
      <c r="HB59" s="180"/>
      <c r="HC59" s="180"/>
      <c r="HD59" s="180"/>
      <c r="HE59" s="180"/>
    </row>
    <row r="60" spans="1:213" ht="12.75">
      <c r="A60" s="210"/>
      <c r="B60" s="211"/>
      <c r="C60" s="209"/>
      <c r="D60" s="209"/>
      <c r="E60" s="209"/>
      <c r="F60" s="212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80"/>
      <c r="CB60" s="180"/>
      <c r="CC60" s="180"/>
      <c r="CD60" s="180"/>
      <c r="CE60" s="180"/>
      <c r="CF60" s="180"/>
      <c r="CG60" s="180"/>
      <c r="CH60" s="180"/>
      <c r="CI60" s="180"/>
      <c r="CJ60" s="180"/>
      <c r="CK60" s="180"/>
      <c r="CL60" s="180"/>
      <c r="CM60" s="180"/>
      <c r="CN60" s="180"/>
      <c r="CO60" s="180"/>
      <c r="CP60" s="180"/>
      <c r="CQ60" s="180"/>
      <c r="CR60" s="180"/>
      <c r="CS60" s="180"/>
      <c r="CT60" s="180"/>
      <c r="CU60" s="180"/>
      <c r="CV60" s="180"/>
      <c r="CW60" s="180"/>
      <c r="CX60" s="180"/>
      <c r="CY60" s="180"/>
      <c r="CZ60" s="180"/>
      <c r="DA60" s="180"/>
      <c r="DB60" s="180"/>
      <c r="DC60" s="180"/>
      <c r="DD60" s="180"/>
      <c r="DE60" s="180"/>
      <c r="DF60" s="180"/>
      <c r="DG60" s="180"/>
      <c r="DH60" s="180"/>
      <c r="DI60" s="180"/>
      <c r="DJ60" s="180"/>
      <c r="DK60" s="180"/>
      <c r="DL60" s="180"/>
      <c r="DM60" s="180"/>
      <c r="DN60" s="180"/>
      <c r="DO60" s="180"/>
      <c r="DP60" s="180"/>
      <c r="DQ60" s="180"/>
      <c r="DR60" s="180"/>
      <c r="DS60" s="180"/>
      <c r="DT60" s="180"/>
      <c r="DU60" s="180"/>
      <c r="DV60" s="180"/>
      <c r="DW60" s="180"/>
      <c r="DX60" s="180"/>
      <c r="DY60" s="180"/>
      <c r="DZ60" s="180"/>
      <c r="EA60" s="180"/>
      <c r="EB60" s="180"/>
      <c r="EC60" s="180"/>
      <c r="ED60" s="180"/>
      <c r="EE60" s="180"/>
      <c r="EF60" s="180"/>
      <c r="EG60" s="180"/>
      <c r="EH60" s="180"/>
      <c r="EI60" s="180"/>
      <c r="EJ60" s="180"/>
      <c r="EK60" s="180"/>
      <c r="EL60" s="180"/>
      <c r="EM60" s="180"/>
      <c r="EN60" s="180"/>
      <c r="EO60" s="180"/>
      <c r="EP60" s="180"/>
      <c r="EQ60" s="180"/>
      <c r="ER60" s="180"/>
      <c r="ES60" s="180"/>
      <c r="ET60" s="180"/>
      <c r="EU60" s="180"/>
      <c r="EV60" s="180"/>
      <c r="EW60" s="180"/>
      <c r="EX60" s="180"/>
      <c r="EY60" s="180"/>
      <c r="EZ60" s="180"/>
      <c r="FA60" s="180"/>
      <c r="FB60" s="180"/>
      <c r="FC60" s="180"/>
      <c r="FD60" s="180"/>
      <c r="FE60" s="180"/>
      <c r="FF60" s="180"/>
      <c r="FG60" s="180"/>
      <c r="FH60" s="180"/>
      <c r="FI60" s="180"/>
      <c r="FJ60" s="180"/>
      <c r="FK60" s="180"/>
      <c r="FL60" s="180"/>
      <c r="FM60" s="180"/>
      <c r="FN60" s="180"/>
      <c r="FO60" s="180"/>
      <c r="FP60" s="180"/>
      <c r="FQ60" s="180"/>
      <c r="FR60" s="180"/>
      <c r="FS60" s="180"/>
      <c r="FT60" s="180"/>
      <c r="FU60" s="180"/>
      <c r="FV60" s="180"/>
      <c r="FW60" s="180"/>
      <c r="FX60" s="180"/>
      <c r="FY60" s="180"/>
      <c r="FZ60" s="180"/>
      <c r="GA60" s="180"/>
      <c r="GB60" s="180"/>
      <c r="GC60" s="180"/>
      <c r="GD60" s="180"/>
      <c r="GE60" s="180"/>
      <c r="GF60" s="180"/>
      <c r="GG60" s="180"/>
      <c r="GH60" s="180"/>
      <c r="GI60" s="180"/>
      <c r="GJ60" s="180"/>
      <c r="GK60" s="180"/>
      <c r="GL60" s="180"/>
      <c r="GM60" s="180"/>
      <c r="GN60" s="180"/>
      <c r="GO60" s="180"/>
      <c r="GP60" s="180"/>
      <c r="GQ60" s="180"/>
      <c r="GR60" s="180"/>
      <c r="GS60" s="180"/>
      <c r="GT60" s="180"/>
      <c r="GU60" s="180"/>
      <c r="GV60" s="180"/>
      <c r="GW60" s="180"/>
      <c r="GX60" s="180"/>
      <c r="GY60" s="180"/>
      <c r="GZ60" s="180"/>
      <c r="HA60" s="180"/>
      <c r="HB60" s="180"/>
      <c r="HC60" s="180"/>
      <c r="HD60" s="180"/>
      <c r="HE60" s="180"/>
    </row>
    <row r="61" ht="12.75">
      <c r="F61" s="213"/>
    </row>
    <row r="62" ht="12.75">
      <c r="F62" s="213"/>
    </row>
    <row r="63" spans="1:4" ht="12.75">
      <c r="A63" s="341" t="s">
        <v>407</v>
      </c>
      <c r="B63" s="320"/>
      <c r="C63" s="342" t="s">
        <v>408</v>
      </c>
      <c r="D63" s="342"/>
    </row>
    <row r="64" spans="1:2" ht="12.75">
      <c r="A64" s="48" t="s">
        <v>270</v>
      </c>
      <c r="B64" s="48" t="s">
        <v>409</v>
      </c>
    </row>
    <row r="65" ht="12.75">
      <c r="F65" s="213"/>
    </row>
  </sheetData>
  <sheetProtection password="B55E" sheet="1" objects="1" scenarios="1" selectLockedCells="1" selectUnlockedCells="1"/>
  <mergeCells count="21">
    <mergeCell ref="A6:E6"/>
    <mergeCell ref="A63:B63"/>
    <mergeCell ref="C63:D63"/>
    <mergeCell ref="C2:E2"/>
    <mergeCell ref="A4:E4"/>
    <mergeCell ref="A5:E5"/>
    <mergeCell ref="A11:B11"/>
    <mergeCell ref="A14:B14"/>
    <mergeCell ref="A20:B20"/>
    <mergeCell ref="A25:B25"/>
    <mergeCell ref="A39:B39"/>
    <mergeCell ref="A41:B41"/>
    <mergeCell ref="A42:B42"/>
    <mergeCell ref="A46:B46"/>
    <mergeCell ref="A57:B57"/>
    <mergeCell ref="A58:B58"/>
    <mergeCell ref="A45:B45"/>
    <mergeCell ref="A47:B47"/>
    <mergeCell ref="A48:B48"/>
    <mergeCell ref="A49:B49"/>
    <mergeCell ref="A54:B54"/>
  </mergeCells>
  <printOptions/>
  <pageMargins left="0.76" right="0.21" top="0.28" bottom="0.3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G3" sqref="G3"/>
    </sheetView>
  </sheetViews>
  <sheetFormatPr defaultColWidth="9.140625" defaultRowHeight="12.75"/>
  <cols>
    <col min="1" max="1" width="4.421875" style="97" bestFit="1" customWidth="1"/>
    <col min="2" max="2" width="64.57421875" style="91" bestFit="1" customWidth="1"/>
    <col min="3" max="3" width="11.00390625" style="91" customWidth="1"/>
    <col min="4" max="4" width="9.140625" style="91" customWidth="1"/>
    <col min="5" max="5" width="11.28125" style="91" bestFit="1" customWidth="1"/>
    <col min="6" max="7" width="12.140625" style="91" bestFit="1" customWidth="1"/>
    <col min="8" max="16384" width="9.140625" style="91" customWidth="1"/>
  </cols>
  <sheetData>
    <row r="1" spans="2:5" ht="15.75" customHeight="1">
      <c r="B1" s="272"/>
      <c r="C1" s="331" t="s">
        <v>342</v>
      </c>
      <c r="D1" s="332"/>
      <c r="E1" s="332"/>
    </row>
    <row r="2" spans="1:5" ht="15.75">
      <c r="A2" s="349" t="s">
        <v>155</v>
      </c>
      <c r="B2" s="321"/>
      <c r="C2" s="321"/>
      <c r="D2" s="321"/>
      <c r="E2" s="321"/>
    </row>
    <row r="3" spans="1:5" ht="18.75">
      <c r="A3" s="347" t="s">
        <v>402</v>
      </c>
      <c r="B3" s="348"/>
      <c r="C3" s="348"/>
      <c r="D3" s="348"/>
      <c r="E3" s="348"/>
    </row>
    <row r="5" spans="1:2" s="296" customFormat="1" ht="15.75">
      <c r="A5" s="87" t="s">
        <v>347</v>
      </c>
      <c r="B5" s="296" t="s">
        <v>348</v>
      </c>
    </row>
    <row r="7" spans="1:5" s="97" customFormat="1" ht="31.5">
      <c r="A7" s="273" t="s">
        <v>349</v>
      </c>
      <c r="B7" s="273" t="s">
        <v>350</v>
      </c>
      <c r="C7" s="294" t="s">
        <v>397</v>
      </c>
      <c r="D7" s="294" t="s">
        <v>398</v>
      </c>
      <c r="E7" s="294" t="s">
        <v>399</v>
      </c>
    </row>
    <row r="8" spans="1:5" ht="15.75">
      <c r="A8" s="273" t="s">
        <v>351</v>
      </c>
      <c r="B8" s="37" t="s">
        <v>352</v>
      </c>
      <c r="C8" s="274">
        <v>63500</v>
      </c>
      <c r="D8" s="274">
        <v>63500</v>
      </c>
      <c r="E8" s="277">
        <v>63499.2</v>
      </c>
    </row>
    <row r="9" spans="1:5" ht="15.75">
      <c r="A9" s="273" t="s">
        <v>353</v>
      </c>
      <c r="B9" s="37" t="s">
        <v>354</v>
      </c>
      <c r="C9" s="274">
        <v>5000</v>
      </c>
      <c r="D9" s="274">
        <v>5000</v>
      </c>
      <c r="E9" s="277"/>
    </row>
    <row r="10" spans="1:5" ht="15.75">
      <c r="A10" s="273" t="s">
        <v>355</v>
      </c>
      <c r="B10" s="37" t="s">
        <v>356</v>
      </c>
      <c r="C10" s="274">
        <v>4900</v>
      </c>
      <c r="D10" s="274">
        <v>4900</v>
      </c>
      <c r="E10" s="277">
        <v>4200</v>
      </c>
    </row>
    <row r="11" spans="1:5" ht="15.75">
      <c r="A11" s="273" t="s">
        <v>357</v>
      </c>
      <c r="B11" s="37" t="s">
        <v>358</v>
      </c>
      <c r="C11" s="274">
        <v>3100</v>
      </c>
      <c r="D11" s="274">
        <v>3100</v>
      </c>
      <c r="E11" s="277"/>
    </row>
    <row r="12" spans="1:5" ht="15.75">
      <c r="A12" s="273" t="s">
        <v>359</v>
      </c>
      <c r="B12" s="37" t="s">
        <v>360</v>
      </c>
      <c r="C12" s="274">
        <v>3000</v>
      </c>
      <c r="D12" s="274">
        <v>3000</v>
      </c>
      <c r="E12" s="277">
        <v>2755</v>
      </c>
    </row>
    <row r="13" spans="1:5" ht="15.75">
      <c r="A13" s="273" t="s">
        <v>361</v>
      </c>
      <c r="B13" s="37" t="s">
        <v>362</v>
      </c>
      <c r="C13" s="274">
        <v>3500</v>
      </c>
      <c r="D13" s="274">
        <v>3500</v>
      </c>
      <c r="E13" s="277">
        <v>3270</v>
      </c>
    </row>
    <row r="14" spans="1:5" ht="15.75">
      <c r="A14" s="273" t="s">
        <v>363</v>
      </c>
      <c r="B14" s="37" t="s">
        <v>364</v>
      </c>
      <c r="C14" s="274">
        <v>14500</v>
      </c>
      <c r="D14" s="274">
        <v>14500</v>
      </c>
      <c r="E14" s="277">
        <v>15948.14</v>
      </c>
    </row>
    <row r="15" spans="1:6" ht="15.75">
      <c r="A15" s="273" t="s">
        <v>365</v>
      </c>
      <c r="B15" s="37" t="s">
        <v>366</v>
      </c>
      <c r="C15" s="274">
        <v>8200</v>
      </c>
      <c r="D15" s="274">
        <v>8200</v>
      </c>
      <c r="E15" s="277">
        <v>10716</v>
      </c>
      <c r="F15" s="276"/>
    </row>
    <row r="16" spans="1:6" ht="15.75">
      <c r="A16" s="273" t="s">
        <v>367</v>
      </c>
      <c r="B16" s="37" t="s">
        <v>368</v>
      </c>
      <c r="C16" s="274">
        <v>14000</v>
      </c>
      <c r="D16" s="274">
        <v>14000</v>
      </c>
      <c r="E16" s="277">
        <v>18606.17</v>
      </c>
      <c r="F16" s="276"/>
    </row>
    <row r="17" spans="1:6" ht="15.75">
      <c r="A17" s="273" t="s">
        <v>369</v>
      </c>
      <c r="B17" s="37" t="s">
        <v>370</v>
      </c>
      <c r="C17" s="274">
        <v>6500</v>
      </c>
      <c r="D17" s="274">
        <v>6500</v>
      </c>
      <c r="E17" s="277">
        <v>7035.6</v>
      </c>
      <c r="F17" s="276"/>
    </row>
    <row r="18" spans="1:6" ht="15.75">
      <c r="A18" s="273" t="s">
        <v>371</v>
      </c>
      <c r="B18" s="37" t="s">
        <v>372</v>
      </c>
      <c r="C18" s="274">
        <v>5300</v>
      </c>
      <c r="D18" s="274">
        <v>5300</v>
      </c>
      <c r="E18" s="277">
        <v>7311.24</v>
      </c>
      <c r="F18" s="276"/>
    </row>
    <row r="19" spans="1:6" ht="15.75">
      <c r="A19" s="273" t="s">
        <v>373</v>
      </c>
      <c r="B19" s="37" t="s">
        <v>374</v>
      </c>
      <c r="C19" s="274">
        <v>6500</v>
      </c>
      <c r="D19" s="274">
        <v>6500</v>
      </c>
      <c r="E19" s="277">
        <v>6498</v>
      </c>
      <c r="F19" s="276"/>
    </row>
    <row r="20" spans="1:6" ht="15.75">
      <c r="A20" s="273" t="s">
        <v>375</v>
      </c>
      <c r="B20" s="37" t="s">
        <v>376</v>
      </c>
      <c r="C20" s="274">
        <v>900</v>
      </c>
      <c r="D20" s="274">
        <v>900</v>
      </c>
      <c r="E20" s="277"/>
      <c r="F20" s="276"/>
    </row>
    <row r="21" spans="1:6" ht="15.75">
      <c r="A21" s="273" t="s">
        <v>377</v>
      </c>
      <c r="B21" s="37" t="s">
        <v>378</v>
      </c>
      <c r="C21" s="274">
        <v>1100</v>
      </c>
      <c r="D21" s="274">
        <v>1100</v>
      </c>
      <c r="E21" s="274"/>
      <c r="F21" s="276"/>
    </row>
    <row r="22" spans="1:8" ht="15.75">
      <c r="A22" s="273"/>
      <c r="B22" s="275" t="s">
        <v>379</v>
      </c>
      <c r="C22" s="275">
        <f>SUM(C8:C21)</f>
        <v>140000</v>
      </c>
      <c r="D22" s="275">
        <f>SUM(D8:D21)</f>
        <v>140000</v>
      </c>
      <c r="E22" s="289">
        <f>SUM(E8:E21)</f>
        <v>139839.35</v>
      </c>
      <c r="F22" s="278"/>
      <c r="G22" s="279"/>
      <c r="H22" s="280"/>
    </row>
    <row r="24" spans="1:2" s="296" customFormat="1" ht="15.75">
      <c r="A24" s="87" t="s">
        <v>380</v>
      </c>
      <c r="B24" s="296" t="s">
        <v>381</v>
      </c>
    </row>
    <row r="26" spans="1:5" s="97" customFormat="1" ht="31.5">
      <c r="A26" s="273" t="s">
        <v>349</v>
      </c>
      <c r="B26" s="273" t="s">
        <v>350</v>
      </c>
      <c r="C26" s="294" t="s">
        <v>397</v>
      </c>
      <c r="D26" s="294" t="s">
        <v>398</v>
      </c>
      <c r="E26" s="294" t="s">
        <v>399</v>
      </c>
    </row>
    <row r="27" spans="1:5" ht="15.75">
      <c r="A27" s="281" t="s">
        <v>351</v>
      </c>
      <c r="B27" s="292" t="s">
        <v>382</v>
      </c>
      <c r="C27" s="282">
        <v>18087</v>
      </c>
      <c r="D27" s="282">
        <v>18087</v>
      </c>
      <c r="E27" s="283">
        <v>18087</v>
      </c>
    </row>
    <row r="28" spans="1:5" ht="15.75">
      <c r="A28" s="284"/>
      <c r="B28" s="293" t="s">
        <v>383</v>
      </c>
      <c r="C28" s="285"/>
      <c r="D28" s="285"/>
      <c r="E28" s="286"/>
    </row>
    <row r="29" spans="1:5" ht="15.75">
      <c r="A29" s="273" t="s">
        <v>353</v>
      </c>
      <c r="B29" s="37" t="s">
        <v>384</v>
      </c>
      <c r="C29" s="287">
        <v>10000</v>
      </c>
      <c r="D29" s="287">
        <v>10000</v>
      </c>
      <c r="E29" s="274"/>
    </row>
    <row r="30" spans="1:5" ht="15.75">
      <c r="A30" s="273" t="s">
        <v>355</v>
      </c>
      <c r="B30" s="37" t="s">
        <v>385</v>
      </c>
      <c r="C30" s="274">
        <v>3500</v>
      </c>
      <c r="D30" s="274">
        <v>3500</v>
      </c>
      <c r="E30" s="274">
        <v>3408</v>
      </c>
    </row>
    <row r="31" spans="1:5" ht="15.75">
      <c r="A31" s="273" t="s">
        <v>357</v>
      </c>
      <c r="B31" s="37" t="s">
        <v>386</v>
      </c>
      <c r="C31" s="274">
        <v>1105</v>
      </c>
      <c r="D31" s="274">
        <v>1105</v>
      </c>
      <c r="E31" s="274"/>
    </row>
    <row r="32" spans="1:5" ht="15.75">
      <c r="A32" s="273">
        <v>5</v>
      </c>
      <c r="B32" s="290" t="s">
        <v>387</v>
      </c>
      <c r="C32" s="274"/>
      <c r="D32" s="274">
        <v>4980</v>
      </c>
      <c r="E32" s="274">
        <v>4980</v>
      </c>
    </row>
    <row r="33" spans="1:5" ht="15.75">
      <c r="A33" s="273"/>
      <c r="B33" s="275" t="s">
        <v>388</v>
      </c>
      <c r="C33" s="275">
        <f>SUM(C27:C32)</f>
        <v>32692</v>
      </c>
      <c r="D33" s="275">
        <f>SUM(D27:D32)</f>
        <v>37672</v>
      </c>
      <c r="E33" s="275">
        <f>SUM(E27:E32)</f>
        <v>26475</v>
      </c>
    </row>
    <row r="35" spans="1:2" s="296" customFormat="1" ht="15.75">
      <c r="A35" s="87" t="s">
        <v>389</v>
      </c>
      <c r="B35" s="296" t="s">
        <v>390</v>
      </c>
    </row>
    <row r="37" spans="1:5" s="97" customFormat="1" ht="31.5">
      <c r="A37" s="273" t="s">
        <v>349</v>
      </c>
      <c r="B37" s="273" t="s">
        <v>350</v>
      </c>
      <c r="C37" s="294" t="s">
        <v>397</v>
      </c>
      <c r="D37" s="294" t="s">
        <v>398</v>
      </c>
      <c r="E37" s="294" t="s">
        <v>399</v>
      </c>
    </row>
    <row r="38" spans="1:5" ht="15.75">
      <c r="A38" s="273" t="s">
        <v>351</v>
      </c>
      <c r="B38" s="37" t="s">
        <v>391</v>
      </c>
      <c r="C38" s="274">
        <v>5625</v>
      </c>
      <c r="D38" s="274">
        <v>9988</v>
      </c>
      <c r="E38" s="274">
        <v>9988</v>
      </c>
    </row>
    <row r="39" spans="1:5" ht="15.75">
      <c r="A39" s="273" t="s">
        <v>353</v>
      </c>
      <c r="B39" s="37" t="s">
        <v>392</v>
      </c>
      <c r="C39" s="274">
        <v>1775</v>
      </c>
      <c r="D39" s="274">
        <v>1775</v>
      </c>
      <c r="E39" s="274">
        <v>1533</v>
      </c>
    </row>
    <row r="40" spans="1:5" ht="15.75">
      <c r="A40" s="273" t="s">
        <v>355</v>
      </c>
      <c r="B40" s="37" t="s">
        <v>393</v>
      </c>
      <c r="C40" s="274">
        <v>2125</v>
      </c>
      <c r="D40" s="274">
        <v>2125</v>
      </c>
      <c r="E40" s="274">
        <v>2152</v>
      </c>
    </row>
    <row r="41" spans="1:5" ht="15.75">
      <c r="A41" s="273">
        <v>4</v>
      </c>
      <c r="B41" s="37" t="s">
        <v>394</v>
      </c>
      <c r="C41" s="274">
        <v>100</v>
      </c>
      <c r="D41" s="274"/>
      <c r="E41" s="274"/>
    </row>
    <row r="42" spans="1:5" ht="15.75">
      <c r="A42" s="273"/>
      <c r="B42" s="275" t="s">
        <v>395</v>
      </c>
      <c r="C42" s="275">
        <f>SUM(C38:C41)</f>
        <v>9625</v>
      </c>
      <c r="D42" s="275">
        <f>D40+D39+D38+D41</f>
        <v>13888</v>
      </c>
      <c r="E42" s="275">
        <f>SUM(E38:E41)</f>
        <v>13673</v>
      </c>
    </row>
    <row r="43" ht="16.5" thickBot="1"/>
    <row r="44" spans="2:5" ht="16.5" thickBot="1">
      <c r="B44" s="295" t="s">
        <v>396</v>
      </c>
      <c r="C44" s="288">
        <f>C42+C33+C22</f>
        <v>182317</v>
      </c>
      <c r="D44" s="288">
        <f>D42+D33+D22</f>
        <v>191560</v>
      </c>
      <c r="E44" s="291">
        <f>E42+E33+E22</f>
        <v>179987.35</v>
      </c>
    </row>
    <row r="45" spans="2:5" ht="15.75">
      <c r="B45" s="308"/>
      <c r="C45" s="308"/>
      <c r="D45" s="308"/>
      <c r="E45" s="309"/>
    </row>
    <row r="46" spans="2:5" ht="15.75">
      <c r="B46" s="308"/>
      <c r="C46" s="308"/>
      <c r="D46" s="308"/>
      <c r="E46" s="309"/>
    </row>
    <row r="48" spans="1:4" s="175" customFormat="1" ht="12.75">
      <c r="A48" s="341" t="s">
        <v>407</v>
      </c>
      <c r="B48" s="320"/>
      <c r="C48" s="342" t="s">
        <v>408</v>
      </c>
      <c r="D48" s="342"/>
    </row>
    <row r="49" spans="1:2" s="175" customFormat="1" ht="12.75">
      <c r="A49" s="48" t="s">
        <v>270</v>
      </c>
      <c r="B49" s="48" t="s">
        <v>410</v>
      </c>
    </row>
  </sheetData>
  <sheetProtection password="B55E" sheet="1" objects="1" scenarios="1" selectLockedCells="1" selectUnlockedCells="1"/>
  <mergeCells count="5">
    <mergeCell ref="A3:E3"/>
    <mergeCell ref="C1:E1"/>
    <mergeCell ref="A2:E2"/>
    <mergeCell ref="A48:B48"/>
    <mergeCell ref="C48:D48"/>
  </mergeCells>
  <printOptions/>
  <pageMargins left="0.52" right="0.75" top="0.35" bottom="0.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64"/>
  <sheetViews>
    <sheetView workbookViewId="0" topLeftCell="A1">
      <selection activeCell="G3" sqref="G3"/>
    </sheetView>
  </sheetViews>
  <sheetFormatPr defaultColWidth="9.140625" defaultRowHeight="12.75"/>
  <cols>
    <col min="1" max="1" width="6.140625" style="47" customWidth="1"/>
    <col min="2" max="2" width="49.57421875" style="47" bestFit="1" customWidth="1"/>
    <col min="3" max="3" width="9.140625" style="47" customWidth="1"/>
    <col min="4" max="4" width="9.57421875" style="47" bestFit="1" customWidth="1"/>
    <col min="5" max="5" width="7.00390625" style="85" bestFit="1" customWidth="1"/>
    <col min="6" max="6" width="8.00390625" style="85" bestFit="1" customWidth="1"/>
    <col min="7" max="7" width="5.7109375" style="47" bestFit="1" customWidth="1"/>
    <col min="8" max="16384" width="9.140625" style="47" customWidth="1"/>
  </cols>
  <sheetData>
    <row r="1" spans="3:5" ht="12.75" customHeight="1">
      <c r="C1" s="331" t="s">
        <v>344</v>
      </c>
      <c r="D1" s="350"/>
      <c r="E1" s="297"/>
    </row>
    <row r="2" spans="2:7" ht="23.25">
      <c r="B2" s="315" t="s">
        <v>221</v>
      </c>
      <c r="C2" s="351"/>
      <c r="D2" s="351"/>
      <c r="E2" s="298"/>
      <c r="F2" s="298"/>
      <c r="G2" s="298"/>
    </row>
    <row r="3" spans="2:7" ht="23.25">
      <c r="B3" s="315" t="s">
        <v>222</v>
      </c>
      <c r="C3" s="351"/>
      <c r="D3" s="351"/>
      <c r="E3" s="298"/>
      <c r="F3" s="298"/>
      <c r="G3" s="298"/>
    </row>
    <row r="5" spans="2:4" ht="12.75">
      <c r="B5" s="100" t="s">
        <v>196</v>
      </c>
      <c r="C5" s="37"/>
      <c r="D5" s="36"/>
    </row>
    <row r="6" spans="2:6" ht="12.75">
      <c r="B6" s="101" t="s">
        <v>194</v>
      </c>
      <c r="C6" s="102" t="s">
        <v>195</v>
      </c>
      <c r="D6" s="103">
        <v>5325</v>
      </c>
      <c r="E6" s="85">
        <v>55</v>
      </c>
      <c r="F6" s="85">
        <v>5270</v>
      </c>
    </row>
    <row r="7" spans="2:6" s="107" customFormat="1" ht="12" customHeight="1">
      <c r="B7" s="100" t="s">
        <v>197</v>
      </c>
      <c r="C7" s="104"/>
      <c r="D7" s="105"/>
      <c r="E7" s="106"/>
      <c r="F7" s="106"/>
    </row>
    <row r="8" spans="2:6" s="107" customFormat="1" ht="12" customHeight="1">
      <c r="B8" s="108" t="s">
        <v>213</v>
      </c>
      <c r="C8" s="104">
        <v>6300</v>
      </c>
      <c r="D8" s="105">
        <f>E8+F8</f>
        <v>713093</v>
      </c>
      <c r="E8" s="106">
        <v>723005</v>
      </c>
      <c r="F8" s="106">
        <v>-9912</v>
      </c>
    </row>
    <row r="9" spans="2:6" s="107" customFormat="1" ht="12" customHeight="1">
      <c r="B9" s="109" t="s">
        <v>168</v>
      </c>
      <c r="C9" s="104"/>
      <c r="D9" s="103">
        <f>SUM(D8:D8)</f>
        <v>713093</v>
      </c>
      <c r="E9" s="110"/>
      <c r="F9" s="110"/>
    </row>
    <row r="10" spans="2:6" s="107" customFormat="1" ht="11.25" customHeight="1">
      <c r="B10" s="100" t="s">
        <v>198</v>
      </c>
      <c r="C10" s="104"/>
      <c r="D10" s="105"/>
      <c r="E10" s="106"/>
      <c r="F10" s="106"/>
    </row>
    <row r="11" spans="2:6" s="107" customFormat="1" ht="0.75" customHeight="1" hidden="1">
      <c r="B11" s="108" t="s">
        <v>169</v>
      </c>
      <c r="C11" s="104">
        <v>7400</v>
      </c>
      <c r="D11" s="105">
        <f>E11+F11</f>
        <v>0</v>
      </c>
      <c r="E11" s="106"/>
      <c r="F11" s="106"/>
    </row>
    <row r="12" spans="2:6" s="107" customFormat="1" ht="12" customHeight="1" hidden="1">
      <c r="B12" s="111" t="s">
        <v>170</v>
      </c>
      <c r="C12" s="104">
        <v>7411</v>
      </c>
      <c r="D12" s="105">
        <f>E12+F12</f>
        <v>0</v>
      </c>
      <c r="E12" s="106"/>
      <c r="F12" s="106"/>
    </row>
    <row r="13" spans="2:6" s="107" customFormat="1" ht="12" customHeight="1" hidden="1">
      <c r="B13" s="111" t="s">
        <v>171</v>
      </c>
      <c r="C13" s="104">
        <v>7412</v>
      </c>
      <c r="D13" s="105">
        <f>E13+F13</f>
        <v>0</v>
      </c>
      <c r="E13" s="106"/>
      <c r="F13" s="106"/>
    </row>
    <row r="14" spans="2:6" s="107" customFormat="1" ht="12" customHeight="1" hidden="1">
      <c r="B14" s="108" t="s">
        <v>172</v>
      </c>
      <c r="C14" s="104">
        <v>7500</v>
      </c>
      <c r="D14" s="105">
        <f>E14+F14</f>
        <v>0</v>
      </c>
      <c r="E14" s="106"/>
      <c r="F14" s="106"/>
    </row>
    <row r="15" spans="2:6" s="107" customFormat="1" ht="12" customHeight="1">
      <c r="B15" s="108" t="s">
        <v>173</v>
      </c>
      <c r="C15" s="104">
        <v>7600</v>
      </c>
      <c r="D15" s="105">
        <v>205948</v>
      </c>
      <c r="E15" s="106">
        <v>205948</v>
      </c>
      <c r="F15" s="106"/>
    </row>
    <row r="16" spans="2:6" s="107" customFormat="1" ht="14.25" customHeight="1">
      <c r="B16" s="112" t="s">
        <v>174</v>
      </c>
      <c r="C16" s="104"/>
      <c r="D16" s="103">
        <f>SUM(D11:D15)</f>
        <v>205948</v>
      </c>
      <c r="E16" s="106"/>
      <c r="F16" s="110"/>
    </row>
    <row r="17" spans="2:6" s="107" customFormat="1" ht="12" customHeight="1">
      <c r="B17" s="108" t="s">
        <v>214</v>
      </c>
      <c r="C17" s="113" t="s">
        <v>175</v>
      </c>
      <c r="D17" s="103">
        <v>717</v>
      </c>
      <c r="E17" s="106"/>
      <c r="F17" s="110"/>
    </row>
    <row r="18" spans="2:6" s="107" customFormat="1" ht="12" customHeight="1">
      <c r="B18" s="114" t="s">
        <v>199</v>
      </c>
      <c r="C18" s="104"/>
      <c r="D18" s="115">
        <f>D9+D16+D17+D6</f>
        <v>925083</v>
      </c>
      <c r="E18" s="110"/>
      <c r="F18" s="110"/>
    </row>
    <row r="19" spans="2:6" s="107" customFormat="1" ht="12" customHeight="1" hidden="1">
      <c r="B19" s="108" t="s">
        <v>176</v>
      </c>
      <c r="C19" s="104">
        <v>9500</v>
      </c>
      <c r="D19" s="105">
        <f>D20+D21</f>
        <v>86823</v>
      </c>
      <c r="E19" s="110"/>
      <c r="F19" s="110"/>
    </row>
    <row r="20" spans="2:6" s="107" customFormat="1" ht="12" customHeight="1">
      <c r="B20" s="108" t="s">
        <v>216</v>
      </c>
      <c r="C20" s="104">
        <v>9501</v>
      </c>
      <c r="D20" s="105">
        <v>3551214</v>
      </c>
      <c r="E20" s="106">
        <v>19013</v>
      </c>
      <c r="F20" s="106">
        <v>3532201</v>
      </c>
    </row>
    <row r="21" spans="2:6" s="107" customFormat="1" ht="12" customHeight="1" thickBot="1">
      <c r="B21" s="116" t="s">
        <v>215</v>
      </c>
      <c r="C21" s="117">
        <v>9507</v>
      </c>
      <c r="D21" s="118">
        <v>-3464391</v>
      </c>
      <c r="E21" s="106">
        <v>3104</v>
      </c>
      <c r="F21" s="106">
        <v>3461287</v>
      </c>
    </row>
    <row r="22" spans="2:6" s="107" customFormat="1" ht="17.25" customHeight="1" thickBot="1">
      <c r="B22" s="119" t="s">
        <v>200</v>
      </c>
      <c r="C22" s="120"/>
      <c r="D22" s="121">
        <f>D18+D19</f>
        <v>1011906</v>
      </c>
      <c r="E22" s="110"/>
      <c r="F22" s="110"/>
    </row>
    <row r="23" spans="2:6" s="107" customFormat="1" ht="17.25" customHeight="1" thickBot="1">
      <c r="B23" s="122"/>
      <c r="C23" s="123"/>
      <c r="D23" s="124"/>
      <c r="E23" s="110"/>
      <c r="F23" s="110"/>
    </row>
    <row r="24" spans="2:11" s="130" customFormat="1" ht="12.75" customHeight="1" thickBot="1">
      <c r="B24" s="125" t="s">
        <v>212</v>
      </c>
      <c r="C24" s="126"/>
      <c r="D24" s="127"/>
      <c r="E24" s="128"/>
      <c r="F24" s="128"/>
      <c r="G24" s="129"/>
      <c r="H24" s="129"/>
      <c r="I24" s="129"/>
      <c r="J24" s="129"/>
      <c r="K24" s="129"/>
    </row>
    <row r="25" spans="2:11" s="130" customFormat="1" ht="10.5" customHeight="1">
      <c r="B25" s="131" t="s">
        <v>201</v>
      </c>
      <c r="C25" s="132" t="s">
        <v>211</v>
      </c>
      <c r="D25" s="133">
        <f>D26+D27+D28+D29</f>
        <v>93614</v>
      </c>
      <c r="E25" s="134">
        <v>40000</v>
      </c>
      <c r="F25" s="134">
        <v>12600</v>
      </c>
      <c r="G25" s="134">
        <v>9100</v>
      </c>
      <c r="H25" s="135">
        <v>61700</v>
      </c>
      <c r="I25" s="135"/>
      <c r="J25" s="136"/>
      <c r="K25" s="137"/>
    </row>
    <row r="26" spans="2:11" s="130" customFormat="1" ht="10.5" customHeight="1">
      <c r="B26" s="138" t="s">
        <v>202</v>
      </c>
      <c r="C26" s="132" t="s">
        <v>177</v>
      </c>
      <c r="D26" s="139">
        <v>46695</v>
      </c>
      <c r="E26" s="140"/>
      <c r="F26" s="140"/>
      <c r="G26" s="84"/>
      <c r="H26" s="84"/>
      <c r="I26" s="84"/>
      <c r="J26" s="84"/>
      <c r="K26" s="137"/>
    </row>
    <row r="27" spans="2:11" s="130" customFormat="1" ht="10.5" customHeight="1">
      <c r="B27" s="138" t="s">
        <v>204</v>
      </c>
      <c r="C27" s="132" t="s">
        <v>179</v>
      </c>
      <c r="D27" s="139">
        <v>8597</v>
      </c>
      <c r="E27" s="140"/>
      <c r="F27" s="140"/>
      <c r="G27" s="84"/>
      <c r="H27" s="84"/>
      <c r="I27" s="84"/>
      <c r="J27" s="84"/>
      <c r="K27" s="137"/>
    </row>
    <row r="28" spans="2:11" s="130" customFormat="1" ht="10.5" customHeight="1">
      <c r="B28" s="138" t="s">
        <v>205</v>
      </c>
      <c r="C28" s="132" t="s">
        <v>180</v>
      </c>
      <c r="D28" s="139">
        <v>31822</v>
      </c>
      <c r="E28" s="140"/>
      <c r="F28" s="140"/>
      <c r="G28" s="141"/>
      <c r="H28" s="141"/>
      <c r="I28" s="141"/>
      <c r="J28" s="84"/>
      <c r="K28" s="137"/>
    </row>
    <row r="29" spans="2:11" s="130" customFormat="1" ht="10.5" customHeight="1">
      <c r="B29" s="138" t="s">
        <v>206</v>
      </c>
      <c r="C29" s="132" t="s">
        <v>207</v>
      </c>
      <c r="D29" s="142">
        <v>6500</v>
      </c>
      <c r="E29" s="143"/>
      <c r="F29" s="143"/>
      <c r="G29" s="144"/>
      <c r="H29" s="144"/>
      <c r="I29" s="144"/>
      <c r="J29" s="144"/>
      <c r="K29" s="137"/>
    </row>
    <row r="30" spans="2:11" s="130" customFormat="1" ht="10.5" customHeight="1">
      <c r="B30" s="145" t="s">
        <v>209</v>
      </c>
      <c r="C30" s="132" t="s">
        <v>211</v>
      </c>
      <c r="D30" s="146">
        <f>D31+D32+D33</f>
        <v>296156</v>
      </c>
      <c r="E30" s="147"/>
      <c r="F30" s="147"/>
      <c r="G30" s="148"/>
      <c r="H30" s="148"/>
      <c r="I30" s="148"/>
      <c r="J30" s="148"/>
      <c r="K30" s="137"/>
    </row>
    <row r="31" spans="2:11" s="130" customFormat="1" ht="10.5" customHeight="1">
      <c r="B31" s="138" t="s">
        <v>202</v>
      </c>
      <c r="C31" s="132" t="s">
        <v>177</v>
      </c>
      <c r="D31" s="142">
        <v>1809</v>
      </c>
      <c r="E31" s="143"/>
      <c r="F31" s="143"/>
      <c r="G31" s="144"/>
      <c r="H31" s="144"/>
      <c r="I31" s="144"/>
      <c r="J31" s="144"/>
      <c r="K31" s="137"/>
    </row>
    <row r="32" spans="2:11" s="130" customFormat="1" ht="10.5" customHeight="1">
      <c r="B32" s="138" t="s">
        <v>203</v>
      </c>
      <c r="C32" s="132" t="s">
        <v>178</v>
      </c>
      <c r="D32" s="142">
        <v>249246</v>
      </c>
      <c r="E32" s="143"/>
      <c r="F32" s="143"/>
      <c r="G32" s="144"/>
      <c r="H32" s="144"/>
      <c r="I32" s="144"/>
      <c r="J32" s="144"/>
      <c r="K32" s="137"/>
    </row>
    <row r="33" spans="2:11" s="130" customFormat="1" ht="10.5" customHeight="1">
      <c r="B33" s="138" t="s">
        <v>204</v>
      </c>
      <c r="C33" s="132" t="s">
        <v>179</v>
      </c>
      <c r="D33" s="142">
        <v>45101</v>
      </c>
      <c r="E33" s="143"/>
      <c r="F33" s="143"/>
      <c r="G33" s="144"/>
      <c r="H33" s="144"/>
      <c r="I33" s="144"/>
      <c r="J33" s="144"/>
      <c r="K33" s="137"/>
    </row>
    <row r="34" spans="2:11" s="130" customFormat="1" ht="10.5" customHeight="1">
      <c r="B34" s="145" t="s">
        <v>210</v>
      </c>
      <c r="C34" s="132" t="s">
        <v>211</v>
      </c>
      <c r="D34" s="146">
        <f>D35+D36</f>
        <v>622136</v>
      </c>
      <c r="E34" s="147"/>
      <c r="F34" s="147"/>
      <c r="G34" s="148"/>
      <c r="H34" s="148"/>
      <c r="I34" s="148"/>
      <c r="J34" s="148"/>
      <c r="K34" s="137"/>
    </row>
    <row r="35" spans="2:11" s="130" customFormat="1" ht="10.5" customHeight="1">
      <c r="B35" s="138" t="s">
        <v>205</v>
      </c>
      <c r="C35" s="132" t="s">
        <v>180</v>
      </c>
      <c r="D35" s="142">
        <v>89084</v>
      </c>
      <c r="E35" s="143"/>
      <c r="F35" s="143"/>
      <c r="G35" s="144"/>
      <c r="H35" s="144"/>
      <c r="I35" s="144"/>
      <c r="J35" s="144"/>
      <c r="K35" s="137"/>
    </row>
    <row r="36" spans="2:11" s="130" customFormat="1" ht="10.5" customHeight="1" thickBot="1">
      <c r="B36" s="149" t="s">
        <v>208</v>
      </c>
      <c r="C36" s="150" t="s">
        <v>181</v>
      </c>
      <c r="D36" s="151">
        <v>533052</v>
      </c>
      <c r="E36" s="143"/>
      <c r="F36" s="143"/>
      <c r="G36" s="144"/>
      <c r="H36" s="144"/>
      <c r="I36" s="144"/>
      <c r="J36" s="144"/>
      <c r="K36" s="137"/>
    </row>
    <row r="37" spans="2:6" s="130" customFormat="1" ht="12.75" customHeight="1" thickBot="1">
      <c r="B37" s="152" t="s">
        <v>182</v>
      </c>
      <c r="C37" s="153"/>
      <c r="D37" s="154">
        <f>D25+D30+D34</f>
        <v>1011906</v>
      </c>
      <c r="E37" s="85"/>
      <c r="F37" s="85"/>
    </row>
    <row r="38" spans="2:6" s="130" customFormat="1" ht="12.75" customHeight="1">
      <c r="B38" s="155"/>
      <c r="C38" s="156"/>
      <c r="D38" s="157"/>
      <c r="E38" s="85"/>
      <c r="F38" s="85"/>
    </row>
    <row r="39" spans="2:6" s="130" customFormat="1" ht="12.75" customHeight="1">
      <c r="B39" s="155"/>
      <c r="C39" s="156"/>
      <c r="D39" s="158"/>
      <c r="E39" s="85"/>
      <c r="F39" s="85"/>
    </row>
    <row r="40" spans="2:6" s="130" customFormat="1" ht="12.75" customHeight="1" thickBot="1">
      <c r="B40" s="155"/>
      <c r="C40" s="156"/>
      <c r="D40" s="158"/>
      <c r="E40" s="85"/>
      <c r="F40" s="85"/>
    </row>
    <row r="41" spans="2:11" ht="15" thickBot="1">
      <c r="B41" s="303" t="s">
        <v>183</v>
      </c>
      <c r="C41" s="172">
        <f>C42+C47</f>
        <v>389770</v>
      </c>
      <c r="G41" s="160"/>
      <c r="H41" s="160"/>
      <c r="I41" s="160"/>
      <c r="J41" s="160"/>
      <c r="K41" s="160"/>
    </row>
    <row r="42" spans="2:11" ht="12.75">
      <c r="B42" s="302" t="s">
        <v>219</v>
      </c>
      <c r="C42" s="299">
        <f>C43+C45+C46+C44</f>
        <v>93614</v>
      </c>
      <c r="G42" s="160"/>
      <c r="H42" s="160"/>
      <c r="I42" s="160"/>
      <c r="J42" s="160"/>
      <c r="K42" s="160"/>
    </row>
    <row r="43" spans="2:11" ht="12.75">
      <c r="B43" s="300" t="s">
        <v>400</v>
      </c>
      <c r="C43" s="161">
        <v>39961</v>
      </c>
      <c r="G43" s="160"/>
      <c r="H43" s="160"/>
      <c r="I43" s="160"/>
      <c r="J43" s="160"/>
      <c r="K43" s="160"/>
    </row>
    <row r="44" spans="2:11" ht="12.75">
      <c r="B44" s="300" t="s">
        <v>401</v>
      </c>
      <c r="C44" s="162">
        <v>21292</v>
      </c>
      <c r="G44" s="160"/>
      <c r="H44" s="160"/>
      <c r="I44" s="160"/>
      <c r="J44" s="160"/>
      <c r="K44" s="160"/>
    </row>
    <row r="45" spans="2:11" ht="12.75">
      <c r="B45" s="300" t="s">
        <v>184</v>
      </c>
      <c r="C45" s="162">
        <v>19634</v>
      </c>
      <c r="G45" s="160"/>
      <c r="H45" s="160"/>
      <c r="I45" s="160"/>
      <c r="J45" s="160"/>
      <c r="K45" s="160"/>
    </row>
    <row r="46" spans="2:11" ht="12.75">
      <c r="B46" s="301" t="s">
        <v>185</v>
      </c>
      <c r="C46" s="163">
        <v>12727</v>
      </c>
      <c r="G46" s="160"/>
      <c r="H46" s="160"/>
      <c r="I46" s="160"/>
      <c r="J46" s="160"/>
      <c r="K46" s="160"/>
    </row>
    <row r="47" spans="2:11" ht="12.75">
      <c r="B47" s="164" t="s">
        <v>220</v>
      </c>
      <c r="C47" s="38">
        <f>C48+C49+C50</f>
        <v>296156</v>
      </c>
      <c r="G47" s="160"/>
      <c r="H47" s="160"/>
      <c r="I47" s="160"/>
      <c r="J47" s="160"/>
      <c r="K47" s="160"/>
    </row>
    <row r="48" spans="2:11" ht="12.75">
      <c r="B48" s="165" t="s">
        <v>186</v>
      </c>
      <c r="C48" s="166">
        <v>220992</v>
      </c>
      <c r="G48" s="160"/>
      <c r="H48" s="160"/>
      <c r="I48" s="160"/>
      <c r="J48" s="160"/>
      <c r="K48" s="160"/>
    </row>
    <row r="49" spans="2:11" ht="12.75">
      <c r="B49" s="167" t="s">
        <v>187</v>
      </c>
      <c r="C49" s="168">
        <v>67607</v>
      </c>
      <c r="G49" s="160"/>
      <c r="H49" s="160"/>
      <c r="I49" s="160"/>
      <c r="J49" s="160"/>
      <c r="K49" s="160"/>
    </row>
    <row r="50" spans="2:11" ht="13.5" thickBot="1">
      <c r="B50" s="169" t="s">
        <v>188</v>
      </c>
      <c r="C50" s="170">
        <v>7557</v>
      </c>
      <c r="G50" s="160"/>
      <c r="H50" s="160"/>
      <c r="I50" s="160"/>
      <c r="J50" s="160"/>
      <c r="K50" s="160"/>
    </row>
    <row r="51" spans="2:11" ht="15" thickBot="1">
      <c r="B51" s="159" t="s">
        <v>189</v>
      </c>
      <c r="C51" s="172">
        <f>C52</f>
        <v>555864</v>
      </c>
      <c r="G51" s="160"/>
      <c r="H51" s="160"/>
      <c r="I51" s="160"/>
      <c r="J51" s="160"/>
      <c r="K51" s="160"/>
    </row>
    <row r="52" spans="2:3" ht="12.75">
      <c r="B52" s="26" t="s">
        <v>190</v>
      </c>
      <c r="C52" s="26">
        <v>555864</v>
      </c>
    </row>
    <row r="53" spans="2:3" ht="12.75">
      <c r="B53" s="171" t="s">
        <v>191</v>
      </c>
      <c r="C53" s="171"/>
    </row>
    <row r="54" spans="2:3" ht="12.75">
      <c r="B54" s="171" t="s">
        <v>192</v>
      </c>
      <c r="C54" s="171"/>
    </row>
    <row r="55" spans="2:3" ht="13.5" thickBot="1">
      <c r="B55" s="171" t="s">
        <v>193</v>
      </c>
      <c r="C55" s="171"/>
    </row>
    <row r="56" spans="2:3" ht="15" thickBot="1">
      <c r="B56" s="304" t="s">
        <v>218</v>
      </c>
      <c r="C56" s="172">
        <f>C57</f>
        <v>66272</v>
      </c>
    </row>
    <row r="57" spans="2:3" ht="25.5">
      <c r="B57" s="174" t="s">
        <v>217</v>
      </c>
      <c r="C57" s="173">
        <v>66272</v>
      </c>
    </row>
    <row r="58" spans="2:3" ht="16.5" thickBot="1">
      <c r="B58" s="99"/>
      <c r="C58" s="160"/>
    </row>
    <row r="59" spans="2:3" ht="13.5" thickBot="1">
      <c r="B59" s="152" t="s">
        <v>182</v>
      </c>
      <c r="C59" s="172">
        <f>C41+C51+C56</f>
        <v>1011906</v>
      </c>
    </row>
    <row r="63" ht="12.75">
      <c r="B63" s="48" t="s">
        <v>411</v>
      </c>
    </row>
    <row r="64" ht="12.75">
      <c r="B64" s="48" t="s">
        <v>412</v>
      </c>
    </row>
  </sheetData>
  <sheetProtection password="B55E" sheet="1" objects="1" scenarios="1" selectLockedCells="1" selectUnlockedCells="1"/>
  <mergeCells count="3">
    <mergeCell ref="C1:D1"/>
    <mergeCell ref="B2:D2"/>
    <mergeCell ref="B3:D3"/>
  </mergeCells>
  <printOptions/>
  <pageMargins left="1.08" right="0.75" top="0.63" bottom="0.2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M3" sqref="M3"/>
    </sheetView>
  </sheetViews>
  <sheetFormatPr defaultColWidth="9.140625" defaultRowHeight="12.75"/>
  <cols>
    <col min="1" max="1" width="5.00390625" style="47" customWidth="1"/>
    <col min="2" max="2" width="25.8515625" style="47" customWidth="1"/>
    <col min="3" max="3" width="11.8515625" style="47" customWidth="1"/>
    <col min="4" max="4" width="31.57421875" style="47" customWidth="1"/>
    <col min="5" max="5" width="15.140625" style="47" customWidth="1"/>
    <col min="6" max="6" width="12.7109375" style="47" customWidth="1"/>
    <col min="7" max="7" width="14.7109375" style="47" customWidth="1"/>
    <col min="8" max="8" width="12.57421875" style="47" customWidth="1"/>
    <col min="9" max="10" width="9.7109375" style="47" customWidth="1"/>
    <col min="11" max="11" width="12.8515625" style="47" customWidth="1"/>
    <col min="12" max="12" width="14.140625" style="47" customWidth="1"/>
    <col min="13" max="16384" width="9.140625" style="47" customWidth="1"/>
  </cols>
  <sheetData>
    <row r="1" spans="11:12" ht="12.75">
      <c r="K1" s="352" t="s">
        <v>345</v>
      </c>
      <c r="L1" s="352"/>
    </row>
    <row r="2" spans="9:11" ht="12.75">
      <c r="I2" s="310"/>
      <c r="J2" s="310"/>
      <c r="K2" s="310"/>
    </row>
    <row r="3" spans="2:12" ht="18" customHeight="1">
      <c r="B3" s="318" t="s">
        <v>439</v>
      </c>
      <c r="C3" s="318"/>
      <c r="D3" s="318"/>
      <c r="E3" s="318"/>
      <c r="F3" s="318"/>
      <c r="G3" s="318"/>
      <c r="H3" s="318"/>
      <c r="I3" s="318"/>
      <c r="J3" s="318"/>
      <c r="K3" s="318"/>
      <c r="L3" s="353"/>
    </row>
    <row r="4" spans="2:12" ht="18" customHeight="1">
      <c r="B4" s="356" t="s">
        <v>440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</row>
    <row r="6" spans="1:12" ht="27" customHeight="1">
      <c r="A6" s="354" t="s">
        <v>413</v>
      </c>
      <c r="B6" s="354" t="s">
        <v>414</v>
      </c>
      <c r="C6" s="354" t="s">
        <v>415</v>
      </c>
      <c r="D6" s="354" t="s">
        <v>416</v>
      </c>
      <c r="E6" s="354" t="s">
        <v>417</v>
      </c>
      <c r="F6" s="354" t="s">
        <v>418</v>
      </c>
      <c r="G6" s="354" t="s">
        <v>419</v>
      </c>
      <c r="H6" s="354" t="s">
        <v>420</v>
      </c>
      <c r="I6" s="354" t="s">
        <v>421</v>
      </c>
      <c r="J6" s="354" t="s">
        <v>422</v>
      </c>
      <c r="K6" s="354" t="s">
        <v>423</v>
      </c>
      <c r="L6" s="354" t="s">
        <v>424</v>
      </c>
    </row>
    <row r="7" spans="1:12" ht="27" customHeight="1" thickBot="1">
      <c r="A7" s="355"/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</row>
    <row r="8" spans="1:12" ht="224.25" customHeight="1">
      <c r="A8" s="311" t="s">
        <v>351</v>
      </c>
      <c r="B8" s="312" t="s">
        <v>425</v>
      </c>
      <c r="C8" s="311" t="s">
        <v>426</v>
      </c>
      <c r="D8" s="312" t="s">
        <v>427</v>
      </c>
      <c r="E8" s="313" t="s">
        <v>428</v>
      </c>
      <c r="F8" s="311" t="s">
        <v>429</v>
      </c>
      <c r="G8" s="313" t="s">
        <v>430</v>
      </c>
      <c r="H8" s="311" t="s">
        <v>429</v>
      </c>
      <c r="I8" s="311" t="s">
        <v>431</v>
      </c>
      <c r="J8" s="311" t="s">
        <v>432</v>
      </c>
      <c r="K8" s="311" t="s">
        <v>433</v>
      </c>
      <c r="L8" s="313" t="s">
        <v>430</v>
      </c>
    </row>
    <row r="9" spans="1:12" ht="12.75">
      <c r="A9" s="37"/>
      <c r="B9" s="36" t="s">
        <v>434</v>
      </c>
      <c r="C9" s="37"/>
      <c r="D9" s="37"/>
      <c r="E9" s="314" t="str">
        <f>E8</f>
        <v>584 274,17лв. </v>
      </c>
      <c r="F9" s="314" t="str">
        <f aca="true" t="shared" si="0" ref="F9:L9">F8</f>
        <v>0,00лв.</v>
      </c>
      <c r="G9" s="314" t="str">
        <f t="shared" si="0"/>
        <v>262 293,73лв.</v>
      </c>
      <c r="H9" s="314" t="str">
        <f t="shared" si="0"/>
        <v>0,00лв.</v>
      </c>
      <c r="I9" s="314" t="str">
        <f t="shared" si="0"/>
        <v>1 799,14лв.</v>
      </c>
      <c r="J9" s="314" t="str">
        <f t="shared" si="0"/>
        <v>824,72лв.</v>
      </c>
      <c r="K9" s="314" t="str">
        <f t="shared" si="0"/>
        <v>2 060лв.</v>
      </c>
      <c r="L9" s="314" t="str">
        <f t="shared" si="0"/>
        <v>262 293,73лв.</v>
      </c>
    </row>
    <row r="13" spans="2:11" ht="12.75">
      <c r="B13" s="48" t="s">
        <v>435</v>
      </c>
      <c r="J13" s="48" t="s">
        <v>436</v>
      </c>
      <c r="K13" s="48"/>
    </row>
    <row r="14" spans="2:11" ht="12.75">
      <c r="B14" s="48" t="s">
        <v>437</v>
      </c>
      <c r="J14" s="48"/>
      <c r="K14" s="48" t="s">
        <v>438</v>
      </c>
    </row>
  </sheetData>
  <sheetProtection password="B55E" sheet="1" objects="1" scenarios="1" selectLockedCells="1" selectUnlockedCells="1"/>
  <mergeCells count="15">
    <mergeCell ref="I6:I7"/>
    <mergeCell ref="E6:E7"/>
    <mergeCell ref="F6:F7"/>
    <mergeCell ref="G6:G7"/>
    <mergeCell ref="H6:H7"/>
    <mergeCell ref="K1:L1"/>
    <mergeCell ref="B3:L3"/>
    <mergeCell ref="A6:A7"/>
    <mergeCell ref="B6:B7"/>
    <mergeCell ref="C6:C7"/>
    <mergeCell ref="D6:D7"/>
    <mergeCell ref="J6:J7"/>
    <mergeCell ref="K6:K7"/>
    <mergeCell ref="L6:L7"/>
    <mergeCell ref="B4:L4"/>
  </mergeCells>
  <printOptions/>
  <pageMargins left="0.35" right="0.75" top="1" bottom="1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</dc:creator>
  <cp:keywords/>
  <dc:description/>
  <cp:lastModifiedBy>ZEZE</cp:lastModifiedBy>
  <cp:lastPrinted>2014-02-18T22:01:27Z</cp:lastPrinted>
  <dcterms:created xsi:type="dcterms:W3CDTF">2014-01-27T12:13:05Z</dcterms:created>
  <dcterms:modified xsi:type="dcterms:W3CDTF">2014-02-18T22:01:55Z</dcterms:modified>
  <cp:category/>
  <cp:version/>
  <cp:contentType/>
  <cp:contentStatus/>
</cp:coreProperties>
</file>